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FATTURE2014" sheetId="1" r:id="rId1"/>
    <sheet name="Foglio4" sheetId="2" r:id="rId2"/>
  </sheets>
  <definedNames>
    <definedName name="_xlnm.Print_Titles" localSheetId="0">'FATTURE2014'!$1:$3</definedName>
  </definedNames>
  <calcPr fullCalcOnLoad="1"/>
</workbook>
</file>

<file path=xl/sharedStrings.xml><?xml version="1.0" encoding="utf-8"?>
<sst xmlns="http://schemas.openxmlformats.org/spreadsheetml/2006/main" count="73" uniqueCount="63">
  <si>
    <t>NR. FATTURA</t>
  </si>
  <si>
    <t>DATA FATTURA</t>
  </si>
  <si>
    <t>SCADENZA FATTURA</t>
  </si>
  <si>
    <t>N.</t>
  </si>
  <si>
    <t>Giorni trascorsi dalla scadenza fattura al pagamento</t>
  </si>
  <si>
    <t>Importo per giorni pagamento</t>
  </si>
  <si>
    <t>Giorni NETTI trascorsi dalla scadenza fattura al pagamento</t>
  </si>
  <si>
    <t>Data Pagamento</t>
  </si>
  <si>
    <t>Periodo complessivo intercorso</t>
  </si>
  <si>
    <t>Periodo Inesigibilità</t>
  </si>
  <si>
    <t>Giorni di inesigibilità</t>
  </si>
  <si>
    <t>41/PA</t>
  </si>
  <si>
    <t>42/PA</t>
  </si>
  <si>
    <t>43/PA</t>
  </si>
  <si>
    <t>1/1/E</t>
  </si>
  <si>
    <t>33/2015</t>
  </si>
  <si>
    <t>113/AG1817</t>
  </si>
  <si>
    <t>000001-2015</t>
  </si>
  <si>
    <t>000003-2015</t>
  </si>
  <si>
    <t>000002-2015</t>
  </si>
  <si>
    <t>6PA</t>
  </si>
  <si>
    <t>13PA</t>
  </si>
  <si>
    <t>53/PA</t>
  </si>
  <si>
    <t>52/PA</t>
  </si>
  <si>
    <t>58/PA</t>
  </si>
  <si>
    <t>59/PA</t>
  </si>
  <si>
    <t>371/ag-1817</t>
  </si>
  <si>
    <t>65/PA</t>
  </si>
  <si>
    <t>66/PA</t>
  </si>
  <si>
    <t>01/2015</t>
  </si>
  <si>
    <t>9/2015</t>
  </si>
  <si>
    <t>19/03/2015</t>
  </si>
  <si>
    <t>IZZO MATTIA ESPERT.</t>
  </si>
  <si>
    <t xml:space="preserve">MAIL EXPRESS  </t>
  </si>
  <si>
    <t xml:space="preserve">LOUIS EDWARD MAN </t>
  </si>
  <si>
    <t>25/03/2015</t>
  </si>
  <si>
    <t>33</t>
  </si>
  <si>
    <t>DI GENNARO TOUR  S.R.L.</t>
  </si>
  <si>
    <t>DI GENNARO TOUR S.R.L.</t>
  </si>
  <si>
    <t>Indice Tempestivita' pagamenti</t>
  </si>
  <si>
    <t>Indicatore Tempestivita  pagamenti 1° trimestre E.F. 2015</t>
  </si>
  <si>
    <t>CENTRO CARTA  S.N.C.</t>
  </si>
  <si>
    <t>STAMPA&amp; PUBBLICITA'S.A.S.</t>
  </si>
  <si>
    <t>STAMPA&amp; PUBBLICITA' S.A.S.</t>
  </si>
  <si>
    <t>ESSEVIESSE  S.R.L.</t>
  </si>
  <si>
    <t>ESSEVIESSE   S.R.L.</t>
  </si>
  <si>
    <t xml:space="preserve">ISTITUTO CERVANTES  </t>
  </si>
  <si>
    <t xml:space="preserve">MAIL EXPRESS  POSTE </t>
  </si>
  <si>
    <t>FASTWEB   S.P.A.</t>
  </si>
  <si>
    <t>MANITAL  S.C.P.A.</t>
  </si>
  <si>
    <t>ANALYSIS    S.R.L.</t>
  </si>
  <si>
    <t>ANALYSIS S.R.L.</t>
  </si>
  <si>
    <r>
      <t>CITYPLAYFR GROUP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 xml:space="preserve"> S.R.L.</t>
    </r>
  </si>
  <si>
    <r>
      <t>DIVISIONE SERVICE</t>
    </r>
    <r>
      <rPr>
        <sz val="9"/>
        <color indexed="10"/>
        <rFont val="Calibri"/>
        <family val="2"/>
      </rPr>
      <t xml:space="preserve"> </t>
    </r>
  </si>
  <si>
    <r>
      <t>ARGO RAGUSA</t>
    </r>
    <r>
      <rPr>
        <sz val="9"/>
        <color indexed="10"/>
        <rFont val="Calibri"/>
        <family val="2"/>
      </rPr>
      <t xml:space="preserve"> </t>
    </r>
  </si>
  <si>
    <r>
      <t xml:space="preserve">CENTRO CARTA  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S.N.C.</t>
    </r>
  </si>
  <si>
    <r>
      <t xml:space="preserve">ESSEVIESSE 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S.R.L.</t>
    </r>
  </si>
  <si>
    <r>
      <t>ASSOCIAZIONE INSIEME</t>
    </r>
    <r>
      <rPr>
        <sz val="9"/>
        <color indexed="10"/>
        <rFont val="Calibri"/>
        <family val="2"/>
      </rPr>
      <t xml:space="preserve">  </t>
    </r>
  </si>
  <si>
    <r>
      <t>ASS. INSIEME</t>
    </r>
    <r>
      <rPr>
        <sz val="9"/>
        <color indexed="10"/>
        <rFont val="Calibri"/>
        <family val="2"/>
      </rPr>
      <t xml:space="preserve">   </t>
    </r>
  </si>
  <si>
    <r>
      <t>DI GENNARO TOUR</t>
    </r>
    <r>
      <rPr>
        <sz val="9"/>
        <rFont val="Calibri"/>
        <family val="2"/>
      </rPr>
      <t xml:space="preserve">   S.R.L.</t>
    </r>
  </si>
  <si>
    <r>
      <t>DI GENNARO TOUR</t>
    </r>
    <r>
      <rPr>
        <sz val="9"/>
        <color indexed="10"/>
        <rFont val="Calibri"/>
        <family val="2"/>
      </rPr>
      <t xml:space="preserve">  </t>
    </r>
    <r>
      <rPr>
        <sz val="9"/>
        <rFont val="Calibri"/>
        <family val="2"/>
      </rPr>
      <t>S.R.L.</t>
    </r>
  </si>
  <si>
    <t>INTESTAZIONE DITTA</t>
  </si>
  <si>
    <t>IMPORTO TOTALE AL NETTO DI IVA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</si>
</sst>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22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20"/>
      <color theme="1"/>
      <name val="Times New Roman"/>
      <family val="1"/>
    </font>
    <font>
      <b/>
      <sz val="22"/>
      <color rgb="FFFF0000"/>
      <name val="Calibri"/>
      <family val="2"/>
    </font>
    <font>
      <b/>
      <sz val="22"/>
      <color theme="1"/>
      <name val="Calibri"/>
      <family val="2"/>
    </font>
    <font>
      <b/>
      <sz val="14"/>
      <color rgb="FFFF0000"/>
      <name val="Times New Roman"/>
      <family val="1"/>
    </font>
    <font>
      <b/>
      <sz val="14"/>
      <color theme="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164" fontId="55" fillId="0" borderId="0" xfId="0" applyNumberFormat="1" applyFont="1" applyAlignment="1">
      <alignment horizontal="center" vertical="center" wrapText="1"/>
    </xf>
    <xf numFmtId="14" fontId="55" fillId="33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 wrapText="1"/>
    </xf>
    <xf numFmtId="164" fontId="56" fillId="0" borderId="0" xfId="0" applyNumberFormat="1" applyFont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164" fontId="59" fillId="0" borderId="0" xfId="0" applyNumberFormat="1" applyFont="1" applyAlignment="1">
      <alignment/>
    </xf>
    <xf numFmtId="164" fontId="60" fillId="34" borderId="10" xfId="0" applyNumberFormat="1" applyFont="1" applyFill="1" applyBorder="1" applyAlignment="1">
      <alignment horizontal="center" vertical="center" wrapText="1"/>
    </xf>
    <xf numFmtId="164" fontId="60" fillId="0" borderId="0" xfId="0" applyNumberFormat="1" applyFont="1" applyAlignment="1">
      <alignment horizontal="center" vertical="center" wrapText="1"/>
    </xf>
    <xf numFmtId="164" fontId="61" fillId="0" borderId="0" xfId="0" applyNumberFormat="1" applyFont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0" fontId="60" fillId="34" borderId="10" xfId="0" applyNumberFormat="1" applyFont="1" applyFill="1" applyBorder="1" applyAlignment="1">
      <alignment horizontal="center" vertical="center" wrapText="1"/>
    </xf>
    <xf numFmtId="164" fontId="60" fillId="0" borderId="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4" fontId="56" fillId="0" borderId="10" xfId="0" applyNumberFormat="1" applyFont="1" applyBorder="1" applyAlignment="1">
      <alignment horizontal="left" vertical="center" wrapText="1"/>
    </xf>
    <xf numFmtId="164" fontId="62" fillId="34" borderId="10" xfId="0" applyNumberFormat="1" applyFont="1" applyFill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left"/>
    </xf>
    <xf numFmtId="164" fontId="16" fillId="0" borderId="10" xfId="0" applyNumberFormat="1" applyFont="1" applyBorder="1" applyAlignment="1">
      <alignment horizontal="left"/>
    </xf>
    <xf numFmtId="164" fontId="59" fillId="33" borderId="10" xfId="0" applyNumberFormat="1" applyFont="1" applyFill="1" applyBorder="1" applyAlignment="1">
      <alignment horizontal="left"/>
    </xf>
    <xf numFmtId="164" fontId="59" fillId="0" borderId="10" xfId="48" applyNumberFormat="1" applyFont="1" applyBorder="1" applyAlignment="1">
      <alignment horizontal="left"/>
    </xf>
    <xf numFmtId="164" fontId="56" fillId="34" borderId="10" xfId="0" applyNumberFormat="1" applyFont="1" applyFill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1" fontId="59" fillId="0" borderId="10" xfId="0" applyNumberFormat="1" applyFont="1" applyBorder="1" applyAlignment="1">
      <alignment horizontal="left"/>
    </xf>
    <xf numFmtId="1" fontId="56" fillId="34" borderId="10" xfId="0" applyNumberFormat="1" applyFont="1" applyFill="1" applyBorder="1" applyAlignment="1">
      <alignment horizontal="center" vertical="center" wrapText="1"/>
    </xf>
    <xf numFmtId="1" fontId="56" fillId="0" borderId="0" xfId="0" applyNumberFormat="1" applyFont="1" applyAlignment="1">
      <alignment horizontal="center" vertical="center" wrapText="1"/>
    </xf>
    <xf numFmtId="1" fontId="59" fillId="0" borderId="0" xfId="0" applyNumberFormat="1" applyFont="1" applyAlignment="1">
      <alignment/>
    </xf>
    <xf numFmtId="14" fontId="59" fillId="0" borderId="10" xfId="0" applyNumberFormat="1" applyFont="1" applyBorder="1" applyAlignment="1">
      <alignment horizontal="left"/>
    </xf>
    <xf numFmtId="14" fontId="16" fillId="0" borderId="10" xfId="0" applyNumberFormat="1" applyFont="1" applyBorder="1" applyAlignment="1">
      <alignment horizontal="left"/>
    </xf>
    <xf numFmtId="14" fontId="59" fillId="33" borderId="10" xfId="0" applyNumberFormat="1" applyFont="1" applyFill="1" applyBorder="1" applyAlignment="1">
      <alignment horizontal="left"/>
    </xf>
    <xf numFmtId="14" fontId="59" fillId="0" borderId="10" xfId="48" applyNumberFormat="1" applyFont="1" applyBorder="1" applyAlignment="1">
      <alignment horizontal="left"/>
    </xf>
    <xf numFmtId="49" fontId="59" fillId="0" borderId="10" xfId="0" applyNumberFormat="1" applyFont="1" applyBorder="1" applyAlignment="1">
      <alignment horizontal="left"/>
    </xf>
    <xf numFmtId="0" fontId="56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/>
    </xf>
    <xf numFmtId="0" fontId="63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3" fillId="0" borderId="10" xfId="0" applyFont="1" applyBorder="1" applyAlignment="1">
      <alignment/>
    </xf>
    <xf numFmtId="0" fontId="63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63" fillId="0" borderId="10" xfId="48" applyNumberFormat="1" applyFont="1" applyBorder="1" applyAlignment="1">
      <alignment/>
    </xf>
    <xf numFmtId="49" fontId="63" fillId="0" borderId="10" xfId="0" applyNumberFormat="1" applyFont="1" applyBorder="1" applyAlignment="1">
      <alignment/>
    </xf>
    <xf numFmtId="0" fontId="63" fillId="0" borderId="0" xfId="0" applyFont="1" applyAlignment="1">
      <alignment/>
    </xf>
    <xf numFmtId="14" fontId="59" fillId="0" borderId="10" xfId="0" applyNumberFormat="1" applyFont="1" applyBorder="1" applyAlignment="1">
      <alignment horizontal="center"/>
    </xf>
    <xf numFmtId="14" fontId="16" fillId="0" borderId="10" xfId="0" applyNumberFormat="1" applyFont="1" applyBorder="1" applyAlignment="1">
      <alignment horizontal="center"/>
    </xf>
    <xf numFmtId="14" fontId="59" fillId="33" borderId="10" xfId="0" applyNumberFormat="1" applyFont="1" applyFill="1" applyBorder="1" applyAlignment="1">
      <alignment horizontal="center"/>
    </xf>
    <xf numFmtId="14" fontId="59" fillId="0" borderId="10" xfId="48" applyNumberFormat="1" applyFont="1" applyBorder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56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59" fillId="33" borderId="10" xfId="0" applyFont="1" applyFill="1" applyBorder="1" applyAlignment="1">
      <alignment horizontal="left"/>
    </xf>
    <xf numFmtId="49" fontId="59" fillId="0" borderId="10" xfId="48" applyNumberFormat="1" applyFont="1" applyBorder="1" applyAlignment="1">
      <alignment horizontal="left"/>
    </xf>
    <xf numFmtId="0" fontId="56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0" borderId="10" xfId="48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1" fontId="64" fillId="35" borderId="10" xfId="0" applyNumberFormat="1" applyFont="1" applyFill="1" applyBorder="1" applyAlignment="1">
      <alignment horizontal="left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4" fillId="35" borderId="10" xfId="0" applyFont="1" applyFill="1" applyBorder="1" applyAlignment="1">
      <alignment horizontal="left" vertical="center" wrapText="1"/>
    </xf>
    <xf numFmtId="4" fontId="64" fillId="35" borderId="10" xfId="0" applyNumberFormat="1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164" fontId="62" fillId="34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164" fontId="54" fillId="34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80" zoomScaleNormal="80" zoomScalePageLayoutView="0" workbookViewId="0" topLeftCell="A31">
      <selection activeCell="I10" sqref="I10"/>
    </sheetView>
  </sheetViews>
  <sheetFormatPr defaultColWidth="9.140625" defaultRowHeight="15"/>
  <cols>
    <col min="1" max="1" width="3.00390625" style="72" customWidth="1"/>
    <col min="2" max="2" width="11.7109375" style="44" customWidth="1"/>
    <col min="3" max="3" width="10.8515625" style="61" customWidth="1"/>
    <col min="4" max="4" width="25.421875" style="54" customWidth="1"/>
    <col min="5" max="5" width="13.28125" style="18" customWidth="1"/>
    <col min="6" max="6" width="0.85546875" style="37" customWidth="1"/>
    <col min="7" max="7" width="11.7109375" style="1" customWidth="1"/>
    <col min="8" max="8" width="11.8515625" style="44" customWidth="1"/>
    <col min="9" max="9" width="11.140625" style="0" customWidth="1"/>
    <col min="10" max="10" width="12.28125" style="2" customWidth="1"/>
    <col min="11" max="11" width="12.00390625" style="2" customWidth="1"/>
    <col min="12" max="12" width="13.28125" style="2" customWidth="1"/>
    <col min="13" max="13" width="13.140625" style="2" customWidth="1"/>
    <col min="14" max="14" width="18.57421875" style="21" customWidth="1"/>
  </cols>
  <sheetData>
    <row r="1" spans="1:14" ht="45" customHeight="1">
      <c r="A1" s="74" t="s">
        <v>40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s="5" customFormat="1" ht="30" customHeight="1">
      <c r="A2" s="82" t="s">
        <v>3</v>
      </c>
      <c r="B2" s="82" t="s">
        <v>0</v>
      </c>
      <c r="C2" s="82" t="s">
        <v>1</v>
      </c>
      <c r="D2" s="83" t="s">
        <v>61</v>
      </c>
      <c r="E2" s="84" t="s">
        <v>62</v>
      </c>
      <c r="F2" s="33"/>
      <c r="G2" s="85" t="s">
        <v>8</v>
      </c>
      <c r="H2" s="85"/>
      <c r="I2" s="85"/>
      <c r="J2" s="79" t="s">
        <v>9</v>
      </c>
      <c r="K2" s="79"/>
      <c r="L2" s="79"/>
      <c r="M2" s="80" t="s">
        <v>6</v>
      </c>
      <c r="N2" s="81" t="s">
        <v>5</v>
      </c>
    </row>
    <row r="3" spans="1:14" s="5" customFormat="1" ht="69.75" customHeight="1">
      <c r="A3" s="82"/>
      <c r="B3" s="82"/>
      <c r="C3" s="82"/>
      <c r="D3" s="83"/>
      <c r="E3" s="84"/>
      <c r="F3" s="33"/>
      <c r="G3" s="4" t="s">
        <v>2</v>
      </c>
      <c r="H3" s="25" t="s">
        <v>7</v>
      </c>
      <c r="I3" s="15" t="s">
        <v>4</v>
      </c>
      <c r="J3" s="17" t="s">
        <v>2</v>
      </c>
      <c r="K3" s="16" t="s">
        <v>7</v>
      </c>
      <c r="L3" s="6" t="s">
        <v>10</v>
      </c>
      <c r="M3" s="80"/>
      <c r="N3" s="81"/>
    </row>
    <row r="4" spans="1:14" s="10" customFormat="1" ht="24.75" customHeight="1">
      <c r="A4" s="68">
        <v>1</v>
      </c>
      <c r="B4" s="62" t="s">
        <v>11</v>
      </c>
      <c r="C4" s="55">
        <v>42012</v>
      </c>
      <c r="D4" s="45" t="s">
        <v>37</v>
      </c>
      <c r="E4" s="28">
        <v>190</v>
      </c>
      <c r="F4" s="34">
        <v>30</v>
      </c>
      <c r="G4" s="13">
        <f aca="true" t="shared" si="0" ref="G4:G36">SUM(C4+F4)</f>
        <v>42042</v>
      </c>
      <c r="H4" s="38">
        <v>42060</v>
      </c>
      <c r="I4" s="9">
        <f>SUM(H4-G4)</f>
        <v>18</v>
      </c>
      <c r="J4" s="9"/>
      <c r="K4" s="9"/>
      <c r="L4" s="9"/>
      <c r="M4" s="22">
        <f>SUM(H4-G4)</f>
        <v>18</v>
      </c>
      <c r="N4" s="19">
        <f aca="true" t="shared" si="1" ref="N4:N36">SUM(E4*I4)</f>
        <v>3420</v>
      </c>
    </row>
    <row r="5" spans="1:14" s="10" customFormat="1" ht="24.75" customHeight="1">
      <c r="A5" s="68">
        <v>2</v>
      </c>
      <c r="B5" s="63" t="s">
        <v>12</v>
      </c>
      <c r="C5" s="55">
        <v>42012</v>
      </c>
      <c r="D5" s="45" t="s">
        <v>37</v>
      </c>
      <c r="E5" s="28">
        <v>300</v>
      </c>
      <c r="F5" s="34">
        <v>30</v>
      </c>
      <c r="G5" s="13">
        <f t="shared" si="0"/>
        <v>42042</v>
      </c>
      <c r="H5" s="38">
        <v>42060</v>
      </c>
      <c r="I5" s="9">
        <f>SUM(H5-G5)</f>
        <v>18</v>
      </c>
      <c r="J5" s="9"/>
      <c r="K5" s="9"/>
      <c r="L5" s="9"/>
      <c r="M5" s="22">
        <f>SUM(H5-G5)</f>
        <v>18</v>
      </c>
      <c r="N5" s="19">
        <f t="shared" si="1"/>
        <v>5400</v>
      </c>
    </row>
    <row r="6" spans="1:14" s="10" customFormat="1" ht="24.75" customHeight="1">
      <c r="A6" s="68">
        <v>3</v>
      </c>
      <c r="B6" s="63" t="s">
        <v>13</v>
      </c>
      <c r="C6" s="55">
        <v>42012</v>
      </c>
      <c r="D6" s="45" t="s">
        <v>38</v>
      </c>
      <c r="E6" s="28">
        <v>1427.27</v>
      </c>
      <c r="F6" s="34"/>
      <c r="G6" s="13">
        <v>42042</v>
      </c>
      <c r="H6" s="38">
        <v>42060</v>
      </c>
      <c r="I6" s="9">
        <f aca="true" t="shared" si="2" ref="I6:I36">SUM(H6-G6)</f>
        <v>18</v>
      </c>
      <c r="J6" s="9"/>
      <c r="K6" s="9"/>
      <c r="L6" s="9"/>
      <c r="M6" s="22">
        <f aca="true" t="shared" si="3" ref="M6:M36">SUM(H6-G6)</f>
        <v>18</v>
      </c>
      <c r="N6" s="19">
        <f t="shared" si="1"/>
        <v>25690.86</v>
      </c>
    </row>
    <row r="7" spans="1:14" s="10" customFormat="1" ht="24.75" customHeight="1">
      <c r="A7" s="68">
        <v>4</v>
      </c>
      <c r="B7" s="63" t="s">
        <v>14</v>
      </c>
      <c r="C7" s="55">
        <v>42012</v>
      </c>
      <c r="D7" s="45" t="s">
        <v>52</v>
      </c>
      <c r="E7" s="28">
        <v>87.74</v>
      </c>
      <c r="F7" s="34">
        <v>30</v>
      </c>
      <c r="G7" s="13">
        <f t="shared" si="0"/>
        <v>42042</v>
      </c>
      <c r="H7" s="38">
        <v>42060</v>
      </c>
      <c r="I7" s="9">
        <f t="shared" si="2"/>
        <v>18</v>
      </c>
      <c r="J7" s="9"/>
      <c r="K7" s="9"/>
      <c r="L7" s="9"/>
      <c r="M7" s="22">
        <f t="shared" si="3"/>
        <v>18</v>
      </c>
      <c r="N7" s="19">
        <f t="shared" si="1"/>
        <v>1579.32</v>
      </c>
    </row>
    <row r="8" spans="1:17" s="10" customFormat="1" ht="24.75" customHeight="1">
      <c r="A8" s="68">
        <v>5</v>
      </c>
      <c r="B8" s="63" t="s">
        <v>15</v>
      </c>
      <c r="C8" s="55">
        <v>42023</v>
      </c>
      <c r="D8" s="45" t="s">
        <v>53</v>
      </c>
      <c r="E8" s="28">
        <v>1629.46</v>
      </c>
      <c r="F8" s="34">
        <v>30</v>
      </c>
      <c r="G8" s="13">
        <f t="shared" si="0"/>
        <v>42053</v>
      </c>
      <c r="H8" s="38">
        <v>42060</v>
      </c>
      <c r="I8" s="9">
        <f t="shared" si="2"/>
        <v>7</v>
      </c>
      <c r="J8" s="9"/>
      <c r="K8" s="9"/>
      <c r="L8" s="9"/>
      <c r="M8" s="22">
        <f t="shared" si="3"/>
        <v>7</v>
      </c>
      <c r="N8" s="19">
        <f t="shared" si="1"/>
        <v>11406.220000000001</v>
      </c>
      <c r="Q8" s="11"/>
    </row>
    <row r="9" spans="1:14" s="10" customFormat="1" ht="24.75" customHeight="1">
      <c r="A9" s="68">
        <v>6</v>
      </c>
      <c r="B9" s="63">
        <v>1889</v>
      </c>
      <c r="C9" s="55">
        <v>42033</v>
      </c>
      <c r="D9" s="45" t="s">
        <v>54</v>
      </c>
      <c r="E9" s="28">
        <v>1695</v>
      </c>
      <c r="F9" s="34">
        <v>30</v>
      </c>
      <c r="G9" s="13">
        <f t="shared" si="0"/>
        <v>42063</v>
      </c>
      <c r="H9" s="38">
        <v>42060</v>
      </c>
      <c r="I9" s="9">
        <f t="shared" si="2"/>
        <v>-3</v>
      </c>
      <c r="J9" s="9"/>
      <c r="K9" s="9"/>
      <c r="L9" s="9"/>
      <c r="M9" s="22">
        <f t="shared" si="3"/>
        <v>-3</v>
      </c>
      <c r="N9" s="19">
        <f t="shared" si="1"/>
        <v>-5085</v>
      </c>
    </row>
    <row r="10" spans="1:14" s="10" customFormat="1" ht="24.75" customHeight="1">
      <c r="A10" s="69">
        <v>7</v>
      </c>
      <c r="B10" s="64">
        <v>3</v>
      </c>
      <c r="C10" s="56">
        <v>42043</v>
      </c>
      <c r="D10" s="46" t="s">
        <v>32</v>
      </c>
      <c r="E10" s="29">
        <v>1680</v>
      </c>
      <c r="F10" s="34">
        <v>30</v>
      </c>
      <c r="G10" s="13">
        <f t="shared" si="0"/>
        <v>42073</v>
      </c>
      <c r="H10" s="39">
        <v>42053</v>
      </c>
      <c r="I10" s="9">
        <f t="shared" si="2"/>
        <v>-20</v>
      </c>
      <c r="J10" s="9"/>
      <c r="K10" s="9"/>
      <c r="L10" s="9"/>
      <c r="M10" s="22">
        <f t="shared" si="3"/>
        <v>-20</v>
      </c>
      <c r="N10" s="19">
        <f t="shared" si="1"/>
        <v>-33600</v>
      </c>
    </row>
    <row r="11" spans="1:14" s="10" customFormat="1" ht="24.75" customHeight="1">
      <c r="A11" s="68">
        <v>8</v>
      </c>
      <c r="B11" s="63">
        <v>36</v>
      </c>
      <c r="C11" s="55">
        <v>42047</v>
      </c>
      <c r="D11" s="45" t="s">
        <v>50</v>
      </c>
      <c r="E11" s="28">
        <v>11576.6</v>
      </c>
      <c r="F11" s="34">
        <v>30</v>
      </c>
      <c r="G11" s="13">
        <v>42077</v>
      </c>
      <c r="H11" s="38">
        <v>42067</v>
      </c>
      <c r="I11" s="9">
        <f t="shared" si="2"/>
        <v>-10</v>
      </c>
      <c r="J11" s="9"/>
      <c r="K11" s="9"/>
      <c r="L11" s="9"/>
      <c r="M11" s="22">
        <f t="shared" si="3"/>
        <v>-10</v>
      </c>
      <c r="N11" s="19">
        <f t="shared" si="1"/>
        <v>-115766</v>
      </c>
    </row>
    <row r="12" spans="1:14" s="10" customFormat="1" ht="24.75" customHeight="1">
      <c r="A12" s="68">
        <v>9</v>
      </c>
      <c r="B12" s="63">
        <v>37</v>
      </c>
      <c r="C12" s="55">
        <v>42047</v>
      </c>
      <c r="D12" s="45" t="s">
        <v>51</v>
      </c>
      <c r="E12" s="28">
        <v>327.87</v>
      </c>
      <c r="F12" s="34">
        <v>30</v>
      </c>
      <c r="G12" s="13">
        <f t="shared" si="0"/>
        <v>42077</v>
      </c>
      <c r="H12" s="38">
        <v>42067</v>
      </c>
      <c r="I12" s="9">
        <f t="shared" si="2"/>
        <v>-10</v>
      </c>
      <c r="J12" s="9"/>
      <c r="K12" s="9"/>
      <c r="L12" s="9"/>
      <c r="M12" s="22">
        <f t="shared" si="3"/>
        <v>-10</v>
      </c>
      <c r="N12" s="19">
        <f t="shared" si="1"/>
        <v>-3278.7</v>
      </c>
    </row>
    <row r="13" spans="1:14" s="10" customFormat="1" ht="24.75" customHeight="1">
      <c r="A13" s="68">
        <v>10</v>
      </c>
      <c r="B13" s="63" t="s">
        <v>16</v>
      </c>
      <c r="C13" s="55">
        <v>42035</v>
      </c>
      <c r="D13" s="45" t="s">
        <v>33</v>
      </c>
      <c r="E13" s="28">
        <v>88.41</v>
      </c>
      <c r="F13" s="34">
        <v>30</v>
      </c>
      <c r="G13" s="13">
        <f t="shared" si="0"/>
        <v>42065</v>
      </c>
      <c r="H13" s="38">
        <v>42060</v>
      </c>
      <c r="I13" s="9">
        <f t="shared" si="2"/>
        <v>-5</v>
      </c>
      <c r="J13" s="9"/>
      <c r="K13" s="9"/>
      <c r="L13" s="9"/>
      <c r="M13" s="22">
        <f t="shared" si="3"/>
        <v>-5</v>
      </c>
      <c r="N13" s="19">
        <f t="shared" si="1"/>
        <v>-442.04999999999995</v>
      </c>
    </row>
    <row r="14" spans="1:14" s="10" customFormat="1" ht="24.75" customHeight="1">
      <c r="A14" s="70">
        <v>11</v>
      </c>
      <c r="B14" s="65">
        <v>100961</v>
      </c>
      <c r="C14" s="57">
        <v>42035</v>
      </c>
      <c r="D14" s="47" t="s">
        <v>49</v>
      </c>
      <c r="E14" s="30">
        <v>8077.74</v>
      </c>
      <c r="F14" s="34">
        <v>30</v>
      </c>
      <c r="G14" s="13">
        <f t="shared" si="0"/>
        <v>42065</v>
      </c>
      <c r="H14" s="40">
        <v>42060</v>
      </c>
      <c r="I14" s="9">
        <f t="shared" si="2"/>
        <v>-5</v>
      </c>
      <c r="J14" s="9"/>
      <c r="K14" s="9"/>
      <c r="L14" s="9"/>
      <c r="M14" s="22">
        <f t="shared" si="3"/>
        <v>-5</v>
      </c>
      <c r="N14" s="19">
        <f t="shared" si="1"/>
        <v>-40388.7</v>
      </c>
    </row>
    <row r="15" spans="1:14" s="10" customFormat="1" ht="24.75" customHeight="1">
      <c r="A15" s="70">
        <v>12</v>
      </c>
      <c r="B15" s="65">
        <v>395</v>
      </c>
      <c r="C15" s="57">
        <v>42053</v>
      </c>
      <c r="D15" s="47" t="s">
        <v>41</v>
      </c>
      <c r="E15" s="30">
        <v>225.89</v>
      </c>
      <c r="F15" s="34">
        <v>30</v>
      </c>
      <c r="G15" s="13">
        <f t="shared" si="0"/>
        <v>42083</v>
      </c>
      <c r="H15" s="40">
        <v>42067</v>
      </c>
      <c r="I15" s="9">
        <f t="shared" si="2"/>
        <v>-16</v>
      </c>
      <c r="J15" s="9"/>
      <c r="K15" s="9"/>
      <c r="L15" s="9"/>
      <c r="M15" s="22">
        <f t="shared" si="3"/>
        <v>-16</v>
      </c>
      <c r="N15" s="19">
        <f t="shared" si="1"/>
        <v>-3614.24</v>
      </c>
    </row>
    <row r="16" spans="1:14" s="10" customFormat="1" ht="24.75" customHeight="1">
      <c r="A16" s="68">
        <v>13</v>
      </c>
      <c r="B16" s="63">
        <v>124</v>
      </c>
      <c r="C16" s="55">
        <v>41929</v>
      </c>
      <c r="D16" s="48" t="s">
        <v>43</v>
      </c>
      <c r="E16" s="28">
        <v>1607.14</v>
      </c>
      <c r="F16" s="34">
        <v>30</v>
      </c>
      <c r="G16" s="13">
        <v>42020</v>
      </c>
      <c r="H16" s="38">
        <v>42059</v>
      </c>
      <c r="I16" s="9">
        <f t="shared" si="2"/>
        <v>39</v>
      </c>
      <c r="J16" s="9"/>
      <c r="K16" s="9"/>
      <c r="L16" s="9"/>
      <c r="M16" s="22">
        <f t="shared" si="3"/>
        <v>39</v>
      </c>
      <c r="N16" s="19">
        <f t="shared" si="1"/>
        <v>62678.46000000001</v>
      </c>
    </row>
    <row r="17" spans="1:14" s="10" customFormat="1" ht="24.75" customHeight="1">
      <c r="A17" s="70">
        <v>15</v>
      </c>
      <c r="B17" s="65">
        <v>439</v>
      </c>
      <c r="C17" s="40">
        <v>42061</v>
      </c>
      <c r="D17" s="47" t="s">
        <v>55</v>
      </c>
      <c r="E17" s="30">
        <v>205</v>
      </c>
      <c r="F17" s="34">
        <v>30</v>
      </c>
      <c r="G17" s="13">
        <f t="shared" si="0"/>
        <v>42091</v>
      </c>
      <c r="H17" s="40">
        <v>42074</v>
      </c>
      <c r="I17" s="9">
        <f t="shared" si="2"/>
        <v>-17</v>
      </c>
      <c r="J17" s="9"/>
      <c r="K17" s="9"/>
      <c r="L17" s="9"/>
      <c r="M17" s="22">
        <f t="shared" si="3"/>
        <v>-17</v>
      </c>
      <c r="N17" s="19">
        <f t="shared" si="1"/>
        <v>-3485</v>
      </c>
    </row>
    <row r="18" spans="1:14" s="10" customFormat="1" ht="24.75" customHeight="1">
      <c r="A18" s="70">
        <v>16</v>
      </c>
      <c r="B18" s="65" t="s">
        <v>17</v>
      </c>
      <c r="C18" s="57">
        <v>42063</v>
      </c>
      <c r="D18" s="49" t="s">
        <v>44</v>
      </c>
      <c r="E18" s="30">
        <v>720</v>
      </c>
      <c r="F18" s="34">
        <v>30</v>
      </c>
      <c r="G18" s="13">
        <f t="shared" si="0"/>
        <v>42093</v>
      </c>
      <c r="H18" s="40">
        <v>42074</v>
      </c>
      <c r="I18" s="9">
        <f t="shared" si="2"/>
        <v>-19</v>
      </c>
      <c r="J18" s="9"/>
      <c r="K18" s="9"/>
      <c r="L18" s="9"/>
      <c r="M18" s="22">
        <f t="shared" si="3"/>
        <v>-19</v>
      </c>
      <c r="N18" s="19">
        <f t="shared" si="1"/>
        <v>-13680</v>
      </c>
    </row>
    <row r="19" spans="1:14" s="10" customFormat="1" ht="24.75" customHeight="1">
      <c r="A19" s="70">
        <v>17</v>
      </c>
      <c r="B19" s="65" t="s">
        <v>18</v>
      </c>
      <c r="C19" s="57">
        <v>42063</v>
      </c>
      <c r="D19" s="49" t="s">
        <v>56</v>
      </c>
      <c r="E19" s="30">
        <v>1200</v>
      </c>
      <c r="F19" s="34">
        <v>30</v>
      </c>
      <c r="G19" s="13">
        <f t="shared" si="0"/>
        <v>42093</v>
      </c>
      <c r="H19" s="40">
        <v>42074</v>
      </c>
      <c r="I19" s="9">
        <f t="shared" si="2"/>
        <v>-19</v>
      </c>
      <c r="J19" s="9"/>
      <c r="K19" s="9"/>
      <c r="L19" s="9"/>
      <c r="M19" s="22">
        <f t="shared" si="3"/>
        <v>-19</v>
      </c>
      <c r="N19" s="19">
        <f t="shared" si="1"/>
        <v>-22800</v>
      </c>
    </row>
    <row r="20" spans="1:14" s="10" customFormat="1" ht="24.75" customHeight="1">
      <c r="A20" s="70">
        <v>18</v>
      </c>
      <c r="B20" s="65" t="s">
        <v>19</v>
      </c>
      <c r="C20" s="57">
        <v>42063</v>
      </c>
      <c r="D20" s="50" t="s">
        <v>45</v>
      </c>
      <c r="E20" s="30">
        <v>150.4</v>
      </c>
      <c r="F20" s="34">
        <v>30</v>
      </c>
      <c r="G20" s="13">
        <f t="shared" si="0"/>
        <v>42093</v>
      </c>
      <c r="H20" s="40">
        <v>42074</v>
      </c>
      <c r="I20" s="9">
        <f t="shared" si="2"/>
        <v>-19</v>
      </c>
      <c r="J20" s="9"/>
      <c r="K20" s="9"/>
      <c r="L20" s="9"/>
      <c r="M20" s="22">
        <f t="shared" si="3"/>
        <v>-19</v>
      </c>
      <c r="N20" s="19">
        <f t="shared" si="1"/>
        <v>-2857.6</v>
      </c>
    </row>
    <row r="21" spans="1:14" s="10" customFormat="1" ht="24.75" customHeight="1">
      <c r="A21" s="68">
        <v>18</v>
      </c>
      <c r="B21" s="63" t="s">
        <v>20</v>
      </c>
      <c r="C21" s="55">
        <v>42039</v>
      </c>
      <c r="D21" s="48" t="s">
        <v>57</v>
      </c>
      <c r="E21" s="28">
        <v>472</v>
      </c>
      <c r="F21" s="34">
        <v>30</v>
      </c>
      <c r="G21" s="13">
        <f t="shared" si="0"/>
        <v>42069</v>
      </c>
      <c r="H21" s="38">
        <v>42067</v>
      </c>
      <c r="I21" s="9">
        <f t="shared" si="2"/>
        <v>-2</v>
      </c>
      <c r="J21" s="9"/>
      <c r="K21" s="9"/>
      <c r="L21" s="9"/>
      <c r="M21" s="22">
        <f t="shared" si="3"/>
        <v>-2</v>
      </c>
      <c r="N21" s="19">
        <f t="shared" si="1"/>
        <v>-944</v>
      </c>
    </row>
    <row r="22" spans="1:14" s="10" customFormat="1" ht="24.75" customHeight="1">
      <c r="A22" s="68">
        <v>19</v>
      </c>
      <c r="B22" s="63">
        <v>102105</v>
      </c>
      <c r="C22" s="55">
        <v>42062</v>
      </c>
      <c r="D22" s="48" t="s">
        <v>49</v>
      </c>
      <c r="E22" s="28">
        <v>8077.74</v>
      </c>
      <c r="F22" s="34">
        <v>30</v>
      </c>
      <c r="G22" s="13">
        <f t="shared" si="0"/>
        <v>42092</v>
      </c>
      <c r="H22" s="38">
        <v>42074</v>
      </c>
      <c r="I22" s="9">
        <f t="shared" si="2"/>
        <v>-18</v>
      </c>
      <c r="J22" s="9"/>
      <c r="K22" s="9"/>
      <c r="L22" s="9"/>
      <c r="M22" s="22">
        <f t="shared" si="3"/>
        <v>-18</v>
      </c>
      <c r="N22" s="19">
        <f t="shared" si="1"/>
        <v>-145399.32</v>
      </c>
    </row>
    <row r="23" spans="1:14" s="10" customFormat="1" ht="24.75" customHeight="1">
      <c r="A23" s="70">
        <v>20</v>
      </c>
      <c r="B23" s="65" t="s">
        <v>21</v>
      </c>
      <c r="C23" s="57">
        <v>42066</v>
      </c>
      <c r="D23" s="49" t="s">
        <v>58</v>
      </c>
      <c r="E23" s="30">
        <v>953</v>
      </c>
      <c r="F23" s="34">
        <v>30</v>
      </c>
      <c r="G23" s="13">
        <f t="shared" si="0"/>
        <v>42096</v>
      </c>
      <c r="H23" s="40">
        <v>42069</v>
      </c>
      <c r="I23" s="9">
        <f t="shared" si="2"/>
        <v>-27</v>
      </c>
      <c r="J23" s="9"/>
      <c r="K23" s="9"/>
      <c r="L23" s="9"/>
      <c r="M23" s="22">
        <f t="shared" si="3"/>
        <v>-27</v>
      </c>
      <c r="N23" s="19">
        <f t="shared" si="1"/>
        <v>-25731</v>
      </c>
    </row>
    <row r="24" spans="1:14" s="10" customFormat="1" ht="24.75" customHeight="1">
      <c r="A24" s="68">
        <v>21</v>
      </c>
      <c r="B24" s="63" t="s">
        <v>22</v>
      </c>
      <c r="C24" s="55">
        <v>42060</v>
      </c>
      <c r="D24" s="48" t="s">
        <v>59</v>
      </c>
      <c r="E24" s="28">
        <v>200</v>
      </c>
      <c r="F24" s="34">
        <v>30</v>
      </c>
      <c r="G24" s="13">
        <f t="shared" si="0"/>
        <v>42090</v>
      </c>
      <c r="H24" s="38">
        <v>42080</v>
      </c>
      <c r="I24" s="9">
        <f t="shared" si="2"/>
        <v>-10</v>
      </c>
      <c r="J24" s="9"/>
      <c r="K24" s="9"/>
      <c r="L24" s="9"/>
      <c r="M24" s="22">
        <f t="shared" si="3"/>
        <v>-10</v>
      </c>
      <c r="N24" s="19">
        <f t="shared" si="1"/>
        <v>-2000</v>
      </c>
    </row>
    <row r="25" spans="1:14" s="10" customFormat="1" ht="24.75" customHeight="1">
      <c r="A25" s="68">
        <v>22</v>
      </c>
      <c r="B25" s="63">
        <v>27</v>
      </c>
      <c r="C25" s="55">
        <v>42065</v>
      </c>
      <c r="D25" s="48" t="s">
        <v>42</v>
      </c>
      <c r="E25" s="28">
        <v>98.35</v>
      </c>
      <c r="F25" s="34">
        <v>30</v>
      </c>
      <c r="G25" s="13">
        <f t="shared" si="0"/>
        <v>42095</v>
      </c>
      <c r="H25" s="38">
        <v>42080</v>
      </c>
      <c r="I25" s="9">
        <f t="shared" si="2"/>
        <v>-15</v>
      </c>
      <c r="J25" s="9"/>
      <c r="K25" s="9"/>
      <c r="L25" s="9"/>
      <c r="M25" s="22">
        <f t="shared" si="3"/>
        <v>-15</v>
      </c>
      <c r="N25" s="19">
        <f t="shared" si="1"/>
        <v>-1475.25</v>
      </c>
    </row>
    <row r="26" spans="1:14" s="10" customFormat="1" ht="24.75" customHeight="1">
      <c r="A26" s="68">
        <v>23</v>
      </c>
      <c r="B26" s="63">
        <v>26</v>
      </c>
      <c r="C26" s="55">
        <v>42065</v>
      </c>
      <c r="D26" s="48" t="s">
        <v>43</v>
      </c>
      <c r="E26" s="28">
        <v>614.75</v>
      </c>
      <c r="F26" s="34">
        <v>30</v>
      </c>
      <c r="G26" s="13">
        <f t="shared" si="0"/>
        <v>42095</v>
      </c>
      <c r="H26" s="38">
        <v>42080</v>
      </c>
      <c r="I26" s="9">
        <f t="shared" si="2"/>
        <v>-15</v>
      </c>
      <c r="J26" s="9"/>
      <c r="K26" s="9"/>
      <c r="L26" s="9"/>
      <c r="M26" s="22">
        <f t="shared" si="3"/>
        <v>-15</v>
      </c>
      <c r="N26" s="19">
        <f t="shared" si="1"/>
        <v>-9221.25</v>
      </c>
    </row>
    <row r="27" spans="1:14" s="10" customFormat="1" ht="24.75" customHeight="1">
      <c r="A27" s="68">
        <v>24</v>
      </c>
      <c r="B27" s="63" t="s">
        <v>23</v>
      </c>
      <c r="C27" s="55">
        <v>42060</v>
      </c>
      <c r="D27" s="51" t="s">
        <v>37</v>
      </c>
      <c r="E27" s="28">
        <v>60</v>
      </c>
      <c r="F27" s="34">
        <v>30</v>
      </c>
      <c r="G27" s="13">
        <f t="shared" si="0"/>
        <v>42090</v>
      </c>
      <c r="H27" s="38">
        <v>42080</v>
      </c>
      <c r="I27" s="9">
        <f t="shared" si="2"/>
        <v>-10</v>
      </c>
      <c r="J27" s="9"/>
      <c r="K27" s="9"/>
      <c r="L27" s="9"/>
      <c r="M27" s="22">
        <f t="shared" si="3"/>
        <v>-10</v>
      </c>
      <c r="N27" s="19">
        <f t="shared" si="1"/>
        <v>-600</v>
      </c>
    </row>
    <row r="28" spans="1:14" s="10" customFormat="1" ht="24.75" customHeight="1">
      <c r="A28" s="68">
        <v>25</v>
      </c>
      <c r="B28" s="63" t="s">
        <v>24</v>
      </c>
      <c r="C28" s="55">
        <v>42070</v>
      </c>
      <c r="D28" s="48" t="s">
        <v>37</v>
      </c>
      <c r="E28" s="28">
        <v>390</v>
      </c>
      <c r="F28" s="34">
        <v>30</v>
      </c>
      <c r="G28" s="13">
        <f t="shared" si="0"/>
        <v>42100</v>
      </c>
      <c r="H28" s="38">
        <v>42080</v>
      </c>
      <c r="I28" s="9">
        <f t="shared" si="2"/>
        <v>-20</v>
      </c>
      <c r="J28" s="9"/>
      <c r="K28" s="9"/>
      <c r="L28" s="9"/>
      <c r="M28" s="22">
        <f t="shared" si="3"/>
        <v>-20</v>
      </c>
      <c r="N28" s="19">
        <f t="shared" si="1"/>
        <v>-7800</v>
      </c>
    </row>
    <row r="29" spans="1:14" s="10" customFormat="1" ht="24.75" customHeight="1">
      <c r="A29" s="68">
        <v>26</v>
      </c>
      <c r="B29" s="63" t="s">
        <v>25</v>
      </c>
      <c r="C29" s="55">
        <v>42070</v>
      </c>
      <c r="D29" s="48" t="s">
        <v>37</v>
      </c>
      <c r="E29" s="28">
        <v>1540.9</v>
      </c>
      <c r="F29" s="34">
        <v>30</v>
      </c>
      <c r="G29" s="13">
        <f t="shared" si="0"/>
        <v>42100</v>
      </c>
      <c r="H29" s="38">
        <v>42080</v>
      </c>
      <c r="I29" s="9">
        <f t="shared" si="2"/>
        <v>-20</v>
      </c>
      <c r="J29" s="9"/>
      <c r="K29" s="9"/>
      <c r="L29" s="9"/>
      <c r="M29" s="22">
        <f t="shared" si="3"/>
        <v>-20</v>
      </c>
      <c r="N29" s="19">
        <f t="shared" si="1"/>
        <v>-30818</v>
      </c>
    </row>
    <row r="30" spans="1:14" s="10" customFormat="1" ht="24.75" customHeight="1">
      <c r="A30" s="68">
        <v>27</v>
      </c>
      <c r="B30" s="63">
        <v>2800001674</v>
      </c>
      <c r="C30" s="55">
        <v>42059</v>
      </c>
      <c r="D30" s="48" t="s">
        <v>48</v>
      </c>
      <c r="E30" s="28">
        <v>425.24</v>
      </c>
      <c r="F30" s="34">
        <v>30</v>
      </c>
      <c r="G30" s="13">
        <f t="shared" si="0"/>
        <v>42089</v>
      </c>
      <c r="H30" s="38">
        <v>42086</v>
      </c>
      <c r="I30" s="9">
        <f t="shared" si="2"/>
        <v>-3</v>
      </c>
      <c r="J30" s="9"/>
      <c r="K30" s="9"/>
      <c r="L30" s="9"/>
      <c r="M30" s="22">
        <f t="shared" si="3"/>
        <v>-3</v>
      </c>
      <c r="N30" s="19">
        <f t="shared" si="1"/>
        <v>-1275.72</v>
      </c>
    </row>
    <row r="31" spans="1:14" s="10" customFormat="1" ht="24.75" customHeight="1">
      <c r="A31" s="68">
        <v>28</v>
      </c>
      <c r="B31" s="63">
        <v>2800001676</v>
      </c>
      <c r="C31" s="55">
        <v>42059</v>
      </c>
      <c r="D31" s="48" t="s">
        <v>48</v>
      </c>
      <c r="E31" s="28">
        <v>424.59</v>
      </c>
      <c r="F31" s="34">
        <v>30</v>
      </c>
      <c r="G31" s="13">
        <f t="shared" si="0"/>
        <v>42089</v>
      </c>
      <c r="H31" s="38">
        <v>42086</v>
      </c>
      <c r="I31" s="9">
        <f t="shared" si="2"/>
        <v>-3</v>
      </c>
      <c r="J31" s="9"/>
      <c r="K31" s="9"/>
      <c r="L31" s="9"/>
      <c r="M31" s="22">
        <f t="shared" si="3"/>
        <v>-3</v>
      </c>
      <c r="N31" s="19">
        <f t="shared" si="1"/>
        <v>-1273.77</v>
      </c>
    </row>
    <row r="32" spans="1:14" s="10" customFormat="1" ht="24.75" customHeight="1">
      <c r="A32" s="68">
        <v>29</v>
      </c>
      <c r="B32" s="63" t="s">
        <v>26</v>
      </c>
      <c r="C32" s="55">
        <v>42063</v>
      </c>
      <c r="D32" s="48" t="s">
        <v>47</v>
      </c>
      <c r="E32" s="28">
        <v>64.98</v>
      </c>
      <c r="F32" s="34">
        <v>30</v>
      </c>
      <c r="G32" s="13">
        <f t="shared" si="0"/>
        <v>42093</v>
      </c>
      <c r="H32" s="38">
        <v>42086</v>
      </c>
      <c r="I32" s="9">
        <f t="shared" si="2"/>
        <v>-7</v>
      </c>
      <c r="J32" s="12"/>
      <c r="K32" s="12"/>
      <c r="L32" s="9"/>
      <c r="M32" s="22">
        <f t="shared" si="3"/>
        <v>-7</v>
      </c>
      <c r="N32" s="19">
        <f t="shared" si="1"/>
        <v>-454.86</v>
      </c>
    </row>
    <row r="33" spans="1:14" s="10" customFormat="1" ht="24.75" customHeight="1">
      <c r="A33" s="68">
        <v>30</v>
      </c>
      <c r="B33" s="63" t="s">
        <v>27</v>
      </c>
      <c r="C33" s="55">
        <v>42075</v>
      </c>
      <c r="D33" s="48" t="s">
        <v>37</v>
      </c>
      <c r="E33" s="28">
        <v>120</v>
      </c>
      <c r="F33" s="34">
        <v>30</v>
      </c>
      <c r="G33" s="13">
        <f t="shared" si="0"/>
        <v>42105</v>
      </c>
      <c r="H33" s="38">
        <v>42086</v>
      </c>
      <c r="I33" s="9">
        <f t="shared" si="2"/>
        <v>-19</v>
      </c>
      <c r="J33" s="9"/>
      <c r="K33" s="9"/>
      <c r="L33" s="9"/>
      <c r="M33" s="22">
        <f t="shared" si="3"/>
        <v>-19</v>
      </c>
      <c r="N33" s="19">
        <f t="shared" si="1"/>
        <v>-2280</v>
      </c>
    </row>
    <row r="34" spans="1:14" s="10" customFormat="1" ht="24.75" customHeight="1">
      <c r="A34" s="68">
        <v>31</v>
      </c>
      <c r="B34" s="63" t="s">
        <v>28</v>
      </c>
      <c r="C34" s="55">
        <v>42075</v>
      </c>
      <c r="D34" s="48" t="s">
        <v>60</v>
      </c>
      <c r="E34" s="28">
        <v>660</v>
      </c>
      <c r="F34" s="34">
        <v>30</v>
      </c>
      <c r="G34" s="13">
        <f t="shared" si="0"/>
        <v>42105</v>
      </c>
      <c r="H34" s="38">
        <v>42086</v>
      </c>
      <c r="I34" s="9">
        <f t="shared" si="2"/>
        <v>-19</v>
      </c>
      <c r="J34" s="9"/>
      <c r="K34" s="9"/>
      <c r="L34" s="9"/>
      <c r="M34" s="22">
        <f t="shared" si="3"/>
        <v>-19</v>
      </c>
      <c r="N34" s="19">
        <f t="shared" si="1"/>
        <v>-12540</v>
      </c>
    </row>
    <row r="35" spans="1:14" s="10" customFormat="1" ht="24.75" customHeight="1">
      <c r="A35" s="71">
        <v>32</v>
      </c>
      <c r="B35" s="66" t="s">
        <v>29</v>
      </c>
      <c r="C35" s="58">
        <v>42074</v>
      </c>
      <c r="D35" s="52" t="s">
        <v>34</v>
      </c>
      <c r="E35" s="31">
        <v>3300</v>
      </c>
      <c r="F35" s="34">
        <v>30</v>
      </c>
      <c r="G35" s="13">
        <f t="shared" si="0"/>
        <v>42104</v>
      </c>
      <c r="H35" s="41">
        <v>42088</v>
      </c>
      <c r="I35" s="9">
        <f t="shared" si="2"/>
        <v>-16</v>
      </c>
      <c r="J35" s="9"/>
      <c r="K35" s="9"/>
      <c r="L35" s="9"/>
      <c r="M35" s="22">
        <f t="shared" si="3"/>
        <v>-16</v>
      </c>
      <c r="N35" s="19">
        <f t="shared" si="1"/>
        <v>-52800</v>
      </c>
    </row>
    <row r="36" spans="1:14" s="10" customFormat="1" ht="24.75" customHeight="1">
      <c r="A36" s="59" t="s">
        <v>36</v>
      </c>
      <c r="B36" s="42" t="s">
        <v>30</v>
      </c>
      <c r="C36" s="59" t="s">
        <v>31</v>
      </c>
      <c r="D36" s="53" t="s">
        <v>46</v>
      </c>
      <c r="E36" s="28">
        <v>2100</v>
      </c>
      <c r="F36" s="34">
        <v>30</v>
      </c>
      <c r="G36" s="13">
        <f t="shared" si="0"/>
        <v>42112</v>
      </c>
      <c r="H36" s="42" t="s">
        <v>35</v>
      </c>
      <c r="I36" s="9">
        <f t="shared" si="2"/>
        <v>-24</v>
      </c>
      <c r="J36" s="9"/>
      <c r="K36" s="9"/>
      <c r="L36" s="9"/>
      <c r="M36" s="22">
        <f t="shared" si="3"/>
        <v>-24</v>
      </c>
      <c r="N36" s="19">
        <f t="shared" si="1"/>
        <v>-50400</v>
      </c>
    </row>
    <row r="37" spans="1:14" s="10" customFormat="1" ht="24.75" customHeight="1">
      <c r="A37" s="67"/>
      <c r="B37" s="67"/>
      <c r="C37" s="13"/>
      <c r="D37" s="8"/>
      <c r="E37" s="32"/>
      <c r="F37" s="34">
        <v>30</v>
      </c>
      <c r="G37" s="13"/>
      <c r="H37" s="26"/>
      <c r="I37" s="9"/>
      <c r="J37" s="9"/>
      <c r="K37" s="9"/>
      <c r="L37" s="9"/>
      <c r="M37" s="23"/>
      <c r="N37" s="19"/>
    </row>
    <row r="38" spans="1:14" s="10" customFormat="1" ht="24.75" customHeight="1">
      <c r="A38" s="67"/>
      <c r="B38" s="67"/>
      <c r="C38" s="13"/>
      <c r="D38" s="8"/>
      <c r="E38" s="32"/>
      <c r="F38" s="35"/>
      <c r="G38" s="13"/>
      <c r="H38" s="26"/>
      <c r="I38" s="9"/>
      <c r="J38" s="9"/>
      <c r="K38" s="9"/>
      <c r="L38" s="9"/>
      <c r="M38" s="23"/>
      <c r="N38" s="19"/>
    </row>
    <row r="39" spans="1:14" s="10" customFormat="1" ht="24.75" customHeight="1">
      <c r="A39" s="67"/>
      <c r="B39" s="67"/>
      <c r="C39" s="13"/>
      <c r="D39" s="8"/>
      <c r="E39" s="32"/>
      <c r="F39" s="35"/>
      <c r="G39" s="13"/>
      <c r="H39" s="26"/>
      <c r="I39" s="9"/>
      <c r="J39" s="9"/>
      <c r="K39" s="9"/>
      <c r="L39" s="9"/>
      <c r="M39" s="23"/>
      <c r="N39" s="19"/>
    </row>
    <row r="40" spans="1:14" s="10" customFormat="1" ht="24.75" customHeight="1">
      <c r="A40" s="67"/>
      <c r="B40" s="67"/>
      <c r="C40" s="13"/>
      <c r="D40" s="8"/>
      <c r="E40" s="27">
        <f>SUM(E4:E39)</f>
        <v>50690.06999999999</v>
      </c>
      <c r="F40" s="35"/>
      <c r="G40" s="13"/>
      <c r="H40" s="26"/>
      <c r="I40" s="9"/>
      <c r="J40" s="9"/>
      <c r="K40" s="9"/>
      <c r="L40" s="9"/>
      <c r="M40" s="23"/>
      <c r="N40" s="27">
        <f>SUM(N4:N39)</f>
        <v>-479835.6</v>
      </c>
    </row>
    <row r="41" spans="1:14" s="10" customFormat="1" ht="24.75" customHeight="1">
      <c r="A41" s="67"/>
      <c r="B41" s="67"/>
      <c r="C41" s="13"/>
      <c r="D41" s="8"/>
      <c r="E41" s="32"/>
      <c r="F41" s="35"/>
      <c r="G41" s="13"/>
      <c r="H41" s="26"/>
      <c r="I41" s="9"/>
      <c r="J41" s="9"/>
      <c r="K41" s="9"/>
      <c r="L41" s="9"/>
      <c r="M41" s="23"/>
      <c r="N41" s="19"/>
    </row>
    <row r="42" spans="1:14" s="3" customFormat="1" ht="30" customHeight="1">
      <c r="A42" s="77" t="s">
        <v>39</v>
      </c>
      <c r="B42" s="77"/>
      <c r="C42" s="77"/>
      <c r="D42" s="77"/>
      <c r="E42" s="77"/>
      <c r="F42" s="73"/>
      <c r="G42" s="78">
        <f>SUM(N40/E40)</f>
        <v>-9.466067022594368</v>
      </c>
      <c r="H42" s="78"/>
      <c r="I42" s="78"/>
      <c r="J42" s="7"/>
      <c r="K42" s="7"/>
      <c r="L42" s="7"/>
      <c r="M42" s="7"/>
      <c r="N42" s="24"/>
    </row>
    <row r="43" spans="1:14" s="3" customFormat="1" ht="30" customHeight="1">
      <c r="A43" s="60"/>
      <c r="B43" s="60"/>
      <c r="C43" s="60"/>
      <c r="D43" s="10"/>
      <c r="E43" s="14"/>
      <c r="F43" s="36"/>
      <c r="H43" s="43"/>
      <c r="N43" s="20"/>
    </row>
    <row r="44" spans="1:14" s="3" customFormat="1" ht="30" customHeight="1">
      <c r="A44" s="60"/>
      <c r="B44" s="60"/>
      <c r="C44" s="60"/>
      <c r="D44" s="10"/>
      <c r="E44" s="14"/>
      <c r="F44" s="36"/>
      <c r="H44" s="43"/>
      <c r="N44" s="20"/>
    </row>
    <row r="45" spans="1:14" s="3" customFormat="1" ht="30" customHeight="1">
      <c r="A45" s="60"/>
      <c r="B45" s="60"/>
      <c r="C45" s="60"/>
      <c r="D45" s="10"/>
      <c r="E45" s="14"/>
      <c r="F45" s="36"/>
      <c r="H45" s="43"/>
      <c r="N45" s="20"/>
    </row>
    <row r="46" spans="1:14" s="3" customFormat="1" ht="30" customHeight="1">
      <c r="A46" s="60"/>
      <c r="B46" s="60"/>
      <c r="C46" s="60"/>
      <c r="D46" s="10"/>
      <c r="E46" s="14"/>
      <c r="F46" s="36"/>
      <c r="H46" s="43"/>
      <c r="N46" s="20"/>
    </row>
  </sheetData>
  <sheetProtection/>
  <mergeCells count="12">
    <mergeCell ref="A1:N1"/>
    <mergeCell ref="A42:E42"/>
    <mergeCell ref="G42:I42"/>
    <mergeCell ref="J2:L2"/>
    <mergeCell ref="M2:M3"/>
    <mergeCell ref="N2:N3"/>
    <mergeCell ref="A2:A3"/>
    <mergeCell ref="B2:B3"/>
    <mergeCell ref="C2:C3"/>
    <mergeCell ref="D2:D3"/>
    <mergeCell ref="E2:E3"/>
    <mergeCell ref="G2:I2"/>
  </mergeCells>
  <printOptions gridLines="1" horizontalCentered="1"/>
  <pageMargins left="0" right="0" top="0.35433070866141736" bottom="0.35433070866141736" header="0.31496062992125984" footer="0.31496062992125984"/>
  <pageSetup horizontalDpi="600" verticalDpi="600" orientation="portrait" pageOrder="overThenDown" paperSize="9" scale="60" r:id="rId1"/>
  <headerFoot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POLDO</dc:creator>
  <cp:keywords/>
  <dc:description/>
  <cp:lastModifiedBy>Admin</cp:lastModifiedBy>
  <cp:lastPrinted>2015-04-16T11:16:28Z</cp:lastPrinted>
  <dcterms:created xsi:type="dcterms:W3CDTF">2014-06-08T14:32:27Z</dcterms:created>
  <dcterms:modified xsi:type="dcterms:W3CDTF">2015-04-17T08:36:19Z</dcterms:modified>
  <cp:category/>
  <cp:version/>
  <cp:contentType/>
  <cp:contentStatus/>
</cp:coreProperties>
</file>