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TTURE2014" sheetId="1" r:id="rId1"/>
    <sheet name="Foglio4" sheetId="2" r:id="rId2"/>
  </sheets>
  <definedNames>
    <definedName name="_xlnm.Print_Titles" localSheetId="0">'FATTURE2014'!$1:$3</definedName>
  </definedNames>
  <calcPr fullCalcOnLoad="1"/>
</workbook>
</file>

<file path=xl/sharedStrings.xml><?xml version="1.0" encoding="utf-8"?>
<sst xmlns="http://schemas.openxmlformats.org/spreadsheetml/2006/main" count="141" uniqueCount="98">
  <si>
    <t>NR. FATTURA</t>
  </si>
  <si>
    <t>DATA FATTURA</t>
  </si>
  <si>
    <t>SCADENZA FATTURA</t>
  </si>
  <si>
    <t>N.</t>
  </si>
  <si>
    <t>Importo per giorni pagamento</t>
  </si>
  <si>
    <t>Giorni NETTI trascorsi dalla scadenza fattura al pagamento</t>
  </si>
  <si>
    <t>Data Pagamento</t>
  </si>
  <si>
    <t>Periodo complessivo intercorso</t>
  </si>
  <si>
    <t>Periodo Inesigibilità</t>
  </si>
  <si>
    <t>Giorni di inesigibilità</t>
  </si>
  <si>
    <t>Indice Tempestivita' pagamenti</t>
  </si>
  <si>
    <t>INTESTAZIONE DITTA</t>
  </si>
  <si>
    <t>IMPORTO TOTALE AL NETTO DI IVA</t>
  </si>
  <si>
    <t>Indicatore Tempestivita  pagamenti 2°trimestre E.F. 2016</t>
  </si>
  <si>
    <t>ECOCHIMICA STINGO SRL</t>
  </si>
  <si>
    <t>47_16</t>
  </si>
  <si>
    <t>DI GENNARO TOUR</t>
  </si>
  <si>
    <t>CASA EDITRICE DEI COMUNI</t>
  </si>
  <si>
    <t>48_16</t>
  </si>
  <si>
    <t>DI GENNARO TOUR SRL</t>
  </si>
  <si>
    <t>ASS. INSIEME</t>
  </si>
  <si>
    <t>49_16</t>
  </si>
  <si>
    <t>51_16</t>
  </si>
  <si>
    <t>325/AG1817</t>
  </si>
  <si>
    <t>MAILEXPRESS SRL</t>
  </si>
  <si>
    <t>000695/PA</t>
  </si>
  <si>
    <t>PARTEN UFFICIO</t>
  </si>
  <si>
    <t>60_16</t>
  </si>
  <si>
    <t>DIGITECNICA SRL</t>
  </si>
  <si>
    <t>E11</t>
  </si>
  <si>
    <t>THE CAMBRIDGE SCHOOL</t>
  </si>
  <si>
    <t>PA0003048</t>
  </si>
  <si>
    <t>ARUBA SPA</t>
  </si>
  <si>
    <t>55_16</t>
  </si>
  <si>
    <t>58_16</t>
  </si>
  <si>
    <t>63_16</t>
  </si>
  <si>
    <t>PINTO ENGINEERING SAS</t>
  </si>
  <si>
    <t>MANITALS.C.P.A.</t>
  </si>
  <si>
    <t>08/03/2016</t>
  </si>
  <si>
    <t>10/03/2016</t>
  </si>
  <si>
    <t>11/03/2016</t>
  </si>
  <si>
    <t>6</t>
  </si>
  <si>
    <t>102660</t>
  </si>
  <si>
    <t>65_16</t>
  </si>
  <si>
    <t>67_16</t>
  </si>
  <si>
    <t xml:space="preserve">DI GENNARO TOUR SRL </t>
  </si>
  <si>
    <t>550/ag-1817</t>
  </si>
  <si>
    <t>MAIL EXPRESS SRL</t>
  </si>
  <si>
    <t>PAE0010004</t>
  </si>
  <si>
    <t>FASTWEB SPA</t>
  </si>
  <si>
    <t>47E</t>
  </si>
  <si>
    <t>CITYPLAYFRGROUP</t>
  </si>
  <si>
    <t>11PA</t>
  </si>
  <si>
    <t>BIAGINI FEDERICO RSPP</t>
  </si>
  <si>
    <t>14-2016</t>
  </si>
  <si>
    <t>CERVANTES</t>
  </si>
  <si>
    <t>5PA</t>
  </si>
  <si>
    <t>VIGILANZA TURRISSRL</t>
  </si>
  <si>
    <t>27</t>
  </si>
  <si>
    <t>87_16</t>
  </si>
  <si>
    <t>17/04/2016</t>
  </si>
  <si>
    <t>18/04/2016</t>
  </si>
  <si>
    <t>ISIDE  SRL</t>
  </si>
  <si>
    <t>90_16</t>
  </si>
  <si>
    <t>8T00247155</t>
  </si>
  <si>
    <t>TELECOMITALIA SPA</t>
  </si>
  <si>
    <t>27416015</t>
  </si>
  <si>
    <t>LUNA NAVIGANTE SRL</t>
  </si>
  <si>
    <t>000989/PA</t>
  </si>
  <si>
    <t>E42</t>
  </si>
  <si>
    <t>02/05/2016</t>
  </si>
  <si>
    <t>MANITAL SCPA</t>
  </si>
  <si>
    <t>DI GRAZIA SRL</t>
  </si>
  <si>
    <t>126_16</t>
  </si>
  <si>
    <t>127_16</t>
  </si>
  <si>
    <t>ARTI GRAFICHE BRUNO</t>
  </si>
  <si>
    <t>783/ag-1817</t>
  </si>
  <si>
    <t>DIVISIONE SERVICE SRL</t>
  </si>
  <si>
    <t>54E</t>
  </si>
  <si>
    <t>56E</t>
  </si>
  <si>
    <t>151_16</t>
  </si>
  <si>
    <t>226/2016</t>
  </si>
  <si>
    <t>152-16</t>
  </si>
  <si>
    <t>AVION TRAVEL SRL</t>
  </si>
  <si>
    <t>157_16</t>
  </si>
  <si>
    <t>DI GENNARO TOURSRL</t>
  </si>
  <si>
    <t>001322/PA</t>
  </si>
  <si>
    <t>PARTEN UFFICIO SRL</t>
  </si>
  <si>
    <t>37/PA</t>
  </si>
  <si>
    <t>ASSOCIAZIONE INSIEME</t>
  </si>
  <si>
    <t>38/PA</t>
  </si>
  <si>
    <t>50/PA</t>
  </si>
  <si>
    <t>SIAE</t>
  </si>
  <si>
    <t>1034/ag-1817</t>
  </si>
  <si>
    <t>PAE00147885</t>
  </si>
  <si>
    <t>2375/2505</t>
  </si>
  <si>
    <t>AICA</t>
  </si>
  <si>
    <t>N.B. LA FATTURA N.104272 DEL 13/05/2016 DELLA DITTA MANITA SCPA  NON E' STATA SALDATA  CAUSA MANCATA EROGAZIONE DEI FONDI MIUR.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</si>
</sst>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62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rgb="FFFF0000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164" fontId="49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4" fontId="50" fillId="0" borderId="10" xfId="0" applyNumberFormat="1" applyFont="1" applyBorder="1" applyAlignment="1">
      <alignment horizontal="left"/>
    </xf>
    <xf numFmtId="14" fontId="50" fillId="33" borderId="10" xfId="0" applyNumberFormat="1" applyFont="1" applyFill="1" applyBorder="1" applyAlignment="1">
      <alignment horizontal="left"/>
    </xf>
    <xf numFmtId="14" fontId="50" fillId="0" borderId="10" xfId="48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14" fontId="50" fillId="0" borderId="10" xfId="0" applyNumberFormat="1" applyFont="1" applyBorder="1" applyAlignment="1">
      <alignment horizontal="center"/>
    </xf>
    <xf numFmtId="14" fontId="50" fillId="33" borderId="10" xfId="0" applyNumberFormat="1" applyFont="1" applyFill="1" applyBorder="1" applyAlignment="1">
      <alignment horizontal="center"/>
    </xf>
    <xf numFmtId="14" fontId="50" fillId="0" borderId="10" xfId="48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14" fontId="50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164" fontId="5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8" fontId="50" fillId="0" borderId="10" xfId="0" applyNumberFormat="1" applyFont="1" applyFill="1" applyBorder="1" applyAlignment="1">
      <alignment horizontal="center"/>
    </xf>
    <xf numFmtId="8" fontId="13" fillId="0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8" fontId="50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left"/>
    </xf>
    <xf numFmtId="8" fontId="50" fillId="33" borderId="10" xfId="0" applyNumberFormat="1" applyFont="1" applyFill="1" applyBorder="1" applyAlignment="1">
      <alignment horizontal="center"/>
    </xf>
    <xf numFmtId="49" fontId="50" fillId="33" borderId="10" xfId="0" applyNumberFormat="1" applyFont="1" applyFill="1" applyBorder="1" applyAlignment="1">
      <alignment horizontal="left"/>
    </xf>
    <xf numFmtId="0" fontId="5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54" fillId="33" borderId="10" xfId="0" applyNumberFormat="1" applyFont="1" applyFill="1" applyBorder="1" applyAlignment="1">
      <alignment horizontal="center" vertical="center" wrapText="1"/>
    </xf>
    <xf numFmtId="49" fontId="50" fillId="0" borderId="10" xfId="48" applyNumberFormat="1" applyFont="1" applyBorder="1" applyAlignment="1">
      <alignment horizontal="left"/>
    </xf>
    <xf numFmtId="0" fontId="50" fillId="0" borderId="10" xfId="48" applyNumberFormat="1" applyFont="1" applyBorder="1" applyAlignment="1">
      <alignment horizontal="center"/>
    </xf>
    <xf numFmtId="8" fontId="50" fillId="0" borderId="10" xfId="48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14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8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8" fontId="50" fillId="34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 wrapText="1"/>
    </xf>
    <xf numFmtId="164" fontId="49" fillId="34" borderId="10" xfId="0" applyNumberFormat="1" applyFont="1" applyFill="1" applyBorder="1" applyAlignment="1">
      <alignment horizontal="center" vertical="center" wrapText="1"/>
    </xf>
    <xf numFmtId="1" fontId="56" fillId="35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7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left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64" fontId="60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left" vertical="center" wrapText="1"/>
    </xf>
    <xf numFmtId="0" fontId="50" fillId="0" borderId="12" xfId="0" applyNumberFormat="1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85" zoomScaleNormal="85" zoomScalePageLayoutView="0" workbookViewId="0" topLeftCell="A52">
      <selection activeCell="L77" sqref="L77"/>
    </sheetView>
  </sheetViews>
  <sheetFormatPr defaultColWidth="9.140625" defaultRowHeight="15"/>
  <cols>
    <col min="1" max="1" width="3.140625" style="11" bestFit="1" customWidth="1"/>
    <col min="2" max="2" width="11.8515625" style="6" bestFit="1" customWidth="1"/>
    <col min="3" max="3" width="10.57421875" style="10" bestFit="1" customWidth="1"/>
    <col min="4" max="4" width="22.8515625" style="72" bestFit="1" customWidth="1"/>
    <col min="5" max="5" width="18.421875" style="73" bestFit="1" customWidth="1"/>
    <col min="6" max="6" width="5.7109375" style="2" customWidth="1"/>
    <col min="7" max="7" width="11.421875" style="74" bestFit="1" customWidth="1"/>
    <col min="8" max="8" width="10.8515625" style="6" bestFit="1" customWidth="1"/>
    <col min="9" max="9" width="11.7109375" style="16" bestFit="1" customWidth="1"/>
    <col min="10" max="10" width="10.28125" style="16" bestFit="1" customWidth="1"/>
    <col min="11" max="11" width="11.8515625" style="16" bestFit="1" customWidth="1"/>
    <col min="12" max="12" width="17.8515625" style="16" customWidth="1"/>
    <col min="13" max="13" width="17.8515625" style="1" customWidth="1"/>
    <col min="14" max="16384" width="9.140625" style="16" customWidth="1"/>
  </cols>
  <sheetData>
    <row r="1" spans="1:13" ht="45" customHeight="1">
      <c r="A1" s="75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18" customFormat="1" ht="36.75" customHeight="1">
      <c r="A2" s="83" t="s">
        <v>3</v>
      </c>
      <c r="B2" s="84" t="s">
        <v>0</v>
      </c>
      <c r="C2" s="83" t="s">
        <v>1</v>
      </c>
      <c r="D2" s="85" t="s">
        <v>11</v>
      </c>
      <c r="E2" s="86" t="s">
        <v>12</v>
      </c>
      <c r="F2" s="17"/>
      <c r="G2" s="87" t="s">
        <v>7</v>
      </c>
      <c r="H2" s="87"/>
      <c r="I2" s="80" t="s">
        <v>8</v>
      </c>
      <c r="J2" s="80"/>
      <c r="K2" s="80"/>
      <c r="L2" s="81" t="s">
        <v>5</v>
      </c>
      <c r="M2" s="82" t="s">
        <v>4</v>
      </c>
    </row>
    <row r="3" spans="1:13" s="18" customFormat="1" ht="76.5" customHeight="1">
      <c r="A3" s="83"/>
      <c r="B3" s="84"/>
      <c r="C3" s="83"/>
      <c r="D3" s="85"/>
      <c r="E3" s="86"/>
      <c r="F3" s="17"/>
      <c r="G3" s="19" t="s">
        <v>2</v>
      </c>
      <c r="H3" s="20" t="s">
        <v>6</v>
      </c>
      <c r="I3" s="21" t="s">
        <v>2</v>
      </c>
      <c r="J3" s="22" t="s">
        <v>6</v>
      </c>
      <c r="K3" s="23" t="s">
        <v>9</v>
      </c>
      <c r="L3" s="81"/>
      <c r="M3" s="82"/>
    </row>
    <row r="4" spans="1:13" s="31" customFormat="1" ht="24.75" customHeight="1">
      <c r="A4" s="12">
        <v>1</v>
      </c>
      <c r="B4" s="13">
        <v>153</v>
      </c>
      <c r="C4" s="24">
        <v>42437</v>
      </c>
      <c r="D4" s="24" t="s">
        <v>14</v>
      </c>
      <c r="E4" s="25">
        <v>675.08</v>
      </c>
      <c r="F4" s="26">
        <v>30</v>
      </c>
      <c r="G4" s="27">
        <f>C4+F4</f>
        <v>42467</v>
      </c>
      <c r="H4" s="3">
        <v>42480</v>
      </c>
      <c r="I4" s="28"/>
      <c r="J4" s="28"/>
      <c r="K4" s="28"/>
      <c r="L4" s="29">
        <f>H4-G4</f>
        <v>13</v>
      </c>
      <c r="M4" s="30">
        <f>L4*E4</f>
        <v>8776.04</v>
      </c>
    </row>
    <row r="5" spans="1:13" s="31" customFormat="1" ht="24.75" customHeight="1">
      <c r="A5" s="12">
        <v>2</v>
      </c>
      <c r="B5" s="13">
        <v>154</v>
      </c>
      <c r="C5" s="24" t="s">
        <v>38</v>
      </c>
      <c r="D5" s="24" t="s">
        <v>14</v>
      </c>
      <c r="E5" s="32">
        <v>607.45</v>
      </c>
      <c r="F5" s="26">
        <v>30</v>
      </c>
      <c r="G5" s="27">
        <f aca="true" t="shared" si="0" ref="G5:G69">C5+F5</f>
        <v>42467</v>
      </c>
      <c r="H5" s="3">
        <v>42480</v>
      </c>
      <c r="I5" s="28"/>
      <c r="J5" s="28"/>
      <c r="K5" s="28"/>
      <c r="L5" s="29">
        <f aca="true" t="shared" si="1" ref="L5:L69">H5-G5</f>
        <v>13</v>
      </c>
      <c r="M5" s="30">
        <f aca="true" t="shared" si="2" ref="M5:M69">L5*E5</f>
        <v>7896.85</v>
      </c>
    </row>
    <row r="6" spans="1:13" s="31" customFormat="1" ht="24.75" customHeight="1">
      <c r="A6" s="12">
        <v>3</v>
      </c>
      <c r="B6" s="13" t="s">
        <v>15</v>
      </c>
      <c r="C6" s="24">
        <v>42438</v>
      </c>
      <c r="D6" s="24" t="s">
        <v>16</v>
      </c>
      <c r="E6" s="32">
        <v>591</v>
      </c>
      <c r="F6" s="26">
        <v>30</v>
      </c>
      <c r="G6" s="27">
        <f t="shared" si="0"/>
        <v>42468</v>
      </c>
      <c r="H6" s="3">
        <v>42472</v>
      </c>
      <c r="I6" s="28"/>
      <c r="J6" s="28"/>
      <c r="K6" s="28"/>
      <c r="L6" s="29">
        <f t="shared" si="1"/>
        <v>4</v>
      </c>
      <c r="M6" s="30">
        <f t="shared" si="2"/>
        <v>2364</v>
      </c>
    </row>
    <row r="7" spans="1:13" s="31" customFormat="1" ht="24.75" customHeight="1">
      <c r="A7" s="12">
        <v>4</v>
      </c>
      <c r="B7" s="13">
        <v>125</v>
      </c>
      <c r="C7" s="24">
        <v>42439</v>
      </c>
      <c r="D7" s="24" t="s">
        <v>17</v>
      </c>
      <c r="E7" s="33">
        <v>151.2</v>
      </c>
      <c r="F7" s="26">
        <v>30</v>
      </c>
      <c r="G7" s="27">
        <f t="shared" si="0"/>
        <v>42469</v>
      </c>
      <c r="H7" s="3">
        <v>42464</v>
      </c>
      <c r="I7" s="28"/>
      <c r="J7" s="28"/>
      <c r="K7" s="28"/>
      <c r="L7" s="29">
        <f t="shared" si="1"/>
        <v>-5</v>
      </c>
      <c r="M7" s="30">
        <f t="shared" si="2"/>
        <v>-756</v>
      </c>
    </row>
    <row r="8" spans="1:13" s="35" customFormat="1" ht="24.75" customHeight="1">
      <c r="A8" s="12">
        <v>5</v>
      </c>
      <c r="B8" s="13">
        <v>137</v>
      </c>
      <c r="C8" s="24" t="s">
        <v>39</v>
      </c>
      <c r="D8" s="24" t="s">
        <v>17</v>
      </c>
      <c r="E8" s="32">
        <v>210</v>
      </c>
      <c r="F8" s="26">
        <v>30</v>
      </c>
      <c r="G8" s="27">
        <f t="shared" si="0"/>
        <v>42469</v>
      </c>
      <c r="H8" s="3">
        <v>42464</v>
      </c>
      <c r="I8" s="34"/>
      <c r="J8" s="34"/>
      <c r="K8" s="34"/>
      <c r="L8" s="29">
        <f t="shared" si="1"/>
        <v>-5</v>
      </c>
      <c r="M8" s="30">
        <f t="shared" si="2"/>
        <v>-1050</v>
      </c>
    </row>
    <row r="9" spans="1:13" s="35" customFormat="1" ht="24.75" customHeight="1">
      <c r="A9" s="12">
        <v>6</v>
      </c>
      <c r="B9" s="13" t="s">
        <v>18</v>
      </c>
      <c r="C9" s="24" t="s">
        <v>39</v>
      </c>
      <c r="D9" s="24" t="s">
        <v>19</v>
      </c>
      <c r="E9" s="32">
        <v>200</v>
      </c>
      <c r="F9" s="26">
        <v>30</v>
      </c>
      <c r="G9" s="27">
        <f t="shared" si="0"/>
        <v>42469</v>
      </c>
      <c r="H9" s="3">
        <v>42472</v>
      </c>
      <c r="I9" s="34"/>
      <c r="J9" s="34"/>
      <c r="K9" s="34"/>
      <c r="L9" s="29">
        <f t="shared" si="1"/>
        <v>3</v>
      </c>
      <c r="M9" s="30">
        <f t="shared" si="2"/>
        <v>600</v>
      </c>
    </row>
    <row r="10" spans="1:13" s="35" customFormat="1" ht="24.75" customHeight="1">
      <c r="A10" s="12">
        <v>7</v>
      </c>
      <c r="B10" s="13">
        <v>15</v>
      </c>
      <c r="C10" s="24" t="s">
        <v>40</v>
      </c>
      <c r="D10" s="24" t="s">
        <v>20</v>
      </c>
      <c r="E10" s="32">
        <v>420</v>
      </c>
      <c r="F10" s="26">
        <v>30</v>
      </c>
      <c r="G10" s="27">
        <f t="shared" si="0"/>
        <v>42470</v>
      </c>
      <c r="H10" s="3">
        <v>42465</v>
      </c>
      <c r="I10" s="34"/>
      <c r="J10" s="34"/>
      <c r="K10" s="34"/>
      <c r="L10" s="29">
        <f t="shared" si="1"/>
        <v>-5</v>
      </c>
      <c r="M10" s="30">
        <f t="shared" si="2"/>
        <v>-2100</v>
      </c>
    </row>
    <row r="11" spans="1:13" s="35" customFormat="1" ht="24.75" customHeight="1">
      <c r="A11" s="12">
        <v>8</v>
      </c>
      <c r="B11" s="13" t="s">
        <v>21</v>
      </c>
      <c r="C11" s="24">
        <v>42440</v>
      </c>
      <c r="D11" s="24" t="s">
        <v>16</v>
      </c>
      <c r="E11" s="32">
        <v>591</v>
      </c>
      <c r="F11" s="26">
        <v>30</v>
      </c>
      <c r="G11" s="27">
        <f t="shared" si="0"/>
        <v>42470</v>
      </c>
      <c r="H11" s="3">
        <v>42472</v>
      </c>
      <c r="I11" s="34"/>
      <c r="J11" s="34"/>
      <c r="K11" s="34"/>
      <c r="L11" s="29">
        <f t="shared" si="1"/>
        <v>2</v>
      </c>
      <c r="M11" s="30">
        <f t="shared" si="2"/>
        <v>1182</v>
      </c>
    </row>
    <row r="12" spans="1:13" s="35" customFormat="1" ht="24.75" customHeight="1">
      <c r="A12" s="12">
        <v>9</v>
      </c>
      <c r="B12" s="13" t="s">
        <v>22</v>
      </c>
      <c r="C12" s="24">
        <v>42441</v>
      </c>
      <c r="D12" s="24" t="s">
        <v>16</v>
      </c>
      <c r="E12" s="32">
        <v>332</v>
      </c>
      <c r="F12" s="26">
        <v>30</v>
      </c>
      <c r="G12" s="27">
        <f t="shared" si="0"/>
        <v>42471</v>
      </c>
      <c r="H12" s="3">
        <v>42472</v>
      </c>
      <c r="I12" s="34"/>
      <c r="J12" s="34"/>
      <c r="K12" s="34"/>
      <c r="L12" s="29">
        <f t="shared" si="1"/>
        <v>1</v>
      </c>
      <c r="M12" s="30">
        <f t="shared" si="2"/>
        <v>332</v>
      </c>
    </row>
    <row r="13" spans="1:13" s="35" customFormat="1" ht="24.75" customHeight="1">
      <c r="A13" s="12">
        <v>10</v>
      </c>
      <c r="B13" s="13" t="s">
        <v>23</v>
      </c>
      <c r="C13" s="24">
        <v>42443</v>
      </c>
      <c r="D13" s="24" t="s">
        <v>24</v>
      </c>
      <c r="E13" s="32">
        <v>52.29</v>
      </c>
      <c r="F13" s="26">
        <v>30</v>
      </c>
      <c r="G13" s="27">
        <f t="shared" si="0"/>
        <v>42473</v>
      </c>
      <c r="H13" s="3">
        <v>42465</v>
      </c>
      <c r="I13" s="34"/>
      <c r="J13" s="34"/>
      <c r="K13" s="34"/>
      <c r="L13" s="29">
        <f t="shared" si="1"/>
        <v>-8</v>
      </c>
      <c r="M13" s="30">
        <f t="shared" si="2"/>
        <v>-418.32</v>
      </c>
    </row>
    <row r="14" spans="1:13" s="37" customFormat="1" ht="24.75" customHeight="1">
      <c r="A14" s="12">
        <v>11</v>
      </c>
      <c r="B14" s="13" t="s">
        <v>25</v>
      </c>
      <c r="C14" s="24">
        <v>42444</v>
      </c>
      <c r="D14" s="24" t="s">
        <v>26</v>
      </c>
      <c r="E14" s="33">
        <v>276.95</v>
      </c>
      <c r="F14" s="26">
        <v>30</v>
      </c>
      <c r="G14" s="27">
        <f t="shared" si="0"/>
        <v>42474</v>
      </c>
      <c r="H14" s="3">
        <v>42465</v>
      </c>
      <c r="I14" s="36"/>
      <c r="J14" s="36"/>
      <c r="K14" s="36"/>
      <c r="L14" s="29">
        <f t="shared" si="1"/>
        <v>-9</v>
      </c>
      <c r="M14" s="30">
        <f t="shared" si="2"/>
        <v>-2492.5499999999997</v>
      </c>
    </row>
    <row r="15" spans="1:13" s="35" customFormat="1" ht="24.75" customHeight="1">
      <c r="A15" s="12">
        <v>12</v>
      </c>
      <c r="B15" s="13" t="s">
        <v>27</v>
      </c>
      <c r="C15" s="24">
        <v>42450</v>
      </c>
      <c r="D15" s="24" t="s">
        <v>16</v>
      </c>
      <c r="E15" s="32">
        <v>1272.73</v>
      </c>
      <c r="F15" s="26">
        <v>30</v>
      </c>
      <c r="G15" s="27">
        <f t="shared" si="0"/>
        <v>42480</v>
      </c>
      <c r="H15" s="3">
        <v>42472</v>
      </c>
      <c r="I15" s="34"/>
      <c r="J15" s="34"/>
      <c r="K15" s="34"/>
      <c r="L15" s="29">
        <f t="shared" si="1"/>
        <v>-8</v>
      </c>
      <c r="M15" s="30">
        <f t="shared" si="2"/>
        <v>-10181.84</v>
      </c>
    </row>
    <row r="16" spans="1:13" s="31" customFormat="1" ht="24.75" customHeight="1">
      <c r="A16" s="12">
        <v>13</v>
      </c>
      <c r="B16" s="14">
        <v>10</v>
      </c>
      <c r="C16" s="7">
        <v>42451</v>
      </c>
      <c r="D16" s="7" t="s">
        <v>28</v>
      </c>
      <c r="E16" s="38">
        <v>1149</v>
      </c>
      <c r="F16" s="26">
        <v>30</v>
      </c>
      <c r="G16" s="27">
        <f t="shared" si="0"/>
        <v>42481</v>
      </c>
      <c r="H16" s="3">
        <v>42465</v>
      </c>
      <c r="I16" s="28"/>
      <c r="J16" s="28"/>
      <c r="K16" s="28"/>
      <c r="L16" s="29">
        <f t="shared" si="1"/>
        <v>-16</v>
      </c>
      <c r="M16" s="30">
        <f t="shared" si="2"/>
        <v>-18384</v>
      </c>
    </row>
    <row r="17" spans="1:13" s="41" customFormat="1" ht="24.75" customHeight="1">
      <c r="A17" s="12">
        <v>14</v>
      </c>
      <c r="B17" s="14" t="s">
        <v>29</v>
      </c>
      <c r="C17" s="7">
        <v>42451</v>
      </c>
      <c r="D17" s="39" t="s">
        <v>30</v>
      </c>
      <c r="E17" s="38">
        <v>20158.2</v>
      </c>
      <c r="F17" s="26">
        <v>30</v>
      </c>
      <c r="G17" s="27">
        <f t="shared" si="0"/>
        <v>42481</v>
      </c>
      <c r="H17" s="3">
        <v>42472</v>
      </c>
      <c r="I17" s="40"/>
      <c r="J17" s="40"/>
      <c r="K17" s="40"/>
      <c r="L17" s="29">
        <f t="shared" si="1"/>
        <v>-9</v>
      </c>
      <c r="M17" s="30">
        <f t="shared" si="2"/>
        <v>-181423.80000000002</v>
      </c>
    </row>
    <row r="18" spans="1:13" s="41" customFormat="1" ht="24.75" customHeight="1">
      <c r="A18" s="12">
        <v>15</v>
      </c>
      <c r="B18" s="42" t="s">
        <v>31</v>
      </c>
      <c r="C18" s="4">
        <v>42451</v>
      </c>
      <c r="D18" s="15" t="s">
        <v>32</v>
      </c>
      <c r="E18" s="43">
        <v>29.99</v>
      </c>
      <c r="F18" s="26">
        <v>30</v>
      </c>
      <c r="G18" s="27">
        <f t="shared" si="0"/>
        <v>42481</v>
      </c>
      <c r="H18" s="3">
        <v>42465</v>
      </c>
      <c r="I18" s="40"/>
      <c r="J18" s="40"/>
      <c r="K18" s="40"/>
      <c r="L18" s="29">
        <f t="shared" si="1"/>
        <v>-16</v>
      </c>
      <c r="M18" s="30">
        <f t="shared" si="2"/>
        <v>-479.84</v>
      </c>
    </row>
    <row r="19" spans="1:13" s="41" customFormat="1" ht="24.75" customHeight="1">
      <c r="A19" s="12">
        <v>16</v>
      </c>
      <c r="B19" s="44" t="s">
        <v>33</v>
      </c>
      <c r="C19" s="8">
        <v>42451</v>
      </c>
      <c r="D19" s="45" t="s">
        <v>16</v>
      </c>
      <c r="E19" s="43">
        <v>845.46</v>
      </c>
      <c r="F19" s="26">
        <v>30</v>
      </c>
      <c r="G19" s="27">
        <f t="shared" si="0"/>
        <v>42481</v>
      </c>
      <c r="H19" s="3">
        <v>42472</v>
      </c>
      <c r="I19" s="40"/>
      <c r="J19" s="40"/>
      <c r="K19" s="40"/>
      <c r="L19" s="29">
        <f t="shared" si="1"/>
        <v>-9</v>
      </c>
      <c r="M19" s="30">
        <f t="shared" si="2"/>
        <v>-7609.14</v>
      </c>
    </row>
    <row r="20" spans="1:13" s="31" customFormat="1" ht="24.75" customHeight="1">
      <c r="A20" s="12">
        <v>17</v>
      </c>
      <c r="B20" s="42" t="s">
        <v>34</v>
      </c>
      <c r="C20" s="8">
        <v>42451</v>
      </c>
      <c r="D20" s="15" t="s">
        <v>16</v>
      </c>
      <c r="E20" s="43">
        <v>150</v>
      </c>
      <c r="F20" s="26">
        <v>30</v>
      </c>
      <c r="G20" s="27">
        <f t="shared" si="0"/>
        <v>42481</v>
      </c>
      <c r="H20" s="3">
        <v>42472</v>
      </c>
      <c r="I20" s="28"/>
      <c r="J20" s="28"/>
      <c r="K20" s="28"/>
      <c r="L20" s="29">
        <f t="shared" si="1"/>
        <v>-9</v>
      </c>
      <c r="M20" s="30">
        <f t="shared" si="2"/>
        <v>-1350</v>
      </c>
    </row>
    <row r="21" spans="1:13" s="35" customFormat="1" ht="24.75" customHeight="1">
      <c r="A21" s="12">
        <v>18</v>
      </c>
      <c r="B21" s="42" t="s">
        <v>35</v>
      </c>
      <c r="C21" s="8">
        <v>42451</v>
      </c>
      <c r="D21" s="46" t="s">
        <v>16</v>
      </c>
      <c r="E21" s="43">
        <v>190</v>
      </c>
      <c r="F21" s="26">
        <v>30</v>
      </c>
      <c r="G21" s="27">
        <f t="shared" si="0"/>
        <v>42481</v>
      </c>
      <c r="H21" s="3">
        <v>42472</v>
      </c>
      <c r="I21" s="34"/>
      <c r="J21" s="34"/>
      <c r="K21" s="34"/>
      <c r="L21" s="29">
        <f t="shared" si="1"/>
        <v>-9</v>
      </c>
      <c r="M21" s="30">
        <f t="shared" si="2"/>
        <v>-1710</v>
      </c>
    </row>
    <row r="22" spans="1:13" s="31" customFormat="1" ht="24.75" customHeight="1">
      <c r="A22" s="12">
        <v>19</v>
      </c>
      <c r="B22" s="47" t="s">
        <v>41</v>
      </c>
      <c r="C22" s="7">
        <v>42453</v>
      </c>
      <c r="D22" s="48" t="s">
        <v>36</v>
      </c>
      <c r="E22" s="38">
        <v>110.15</v>
      </c>
      <c r="F22" s="26">
        <v>30</v>
      </c>
      <c r="G22" s="27">
        <f t="shared" si="0"/>
        <v>42483</v>
      </c>
      <c r="H22" s="3">
        <v>42465</v>
      </c>
      <c r="I22" s="28"/>
      <c r="J22" s="28"/>
      <c r="K22" s="28"/>
      <c r="L22" s="29">
        <f t="shared" si="1"/>
        <v>-18</v>
      </c>
      <c r="M22" s="30">
        <f t="shared" si="2"/>
        <v>-1982.7</v>
      </c>
    </row>
    <row r="23" spans="1:13" s="31" customFormat="1" ht="24.75" customHeight="1">
      <c r="A23" s="12">
        <v>20</v>
      </c>
      <c r="B23" s="47" t="s">
        <v>42</v>
      </c>
      <c r="C23" s="7">
        <v>42460</v>
      </c>
      <c r="D23" s="48" t="s">
        <v>37</v>
      </c>
      <c r="E23" s="38">
        <v>8077.74</v>
      </c>
      <c r="F23" s="26">
        <v>30</v>
      </c>
      <c r="G23" s="27">
        <f t="shared" si="0"/>
        <v>42490</v>
      </c>
      <c r="H23" s="3">
        <v>42465</v>
      </c>
      <c r="I23" s="28"/>
      <c r="J23" s="28"/>
      <c r="K23" s="28"/>
      <c r="L23" s="29">
        <f t="shared" si="1"/>
        <v>-25</v>
      </c>
      <c r="M23" s="30">
        <f t="shared" si="2"/>
        <v>-201943.5</v>
      </c>
    </row>
    <row r="24" spans="1:13" s="35" customFormat="1" ht="24.75" customHeight="1">
      <c r="A24" s="12">
        <v>21</v>
      </c>
      <c r="B24" s="44" t="s">
        <v>43</v>
      </c>
      <c r="C24" s="8">
        <v>42461</v>
      </c>
      <c r="D24" s="48" t="s">
        <v>19</v>
      </c>
      <c r="E24" s="43">
        <v>591</v>
      </c>
      <c r="F24" s="26">
        <v>30</v>
      </c>
      <c r="G24" s="27">
        <f t="shared" si="0"/>
        <v>42491</v>
      </c>
      <c r="H24" s="4">
        <v>42472</v>
      </c>
      <c r="I24" s="34"/>
      <c r="J24" s="34"/>
      <c r="K24" s="34"/>
      <c r="L24" s="29">
        <f t="shared" si="1"/>
        <v>-19</v>
      </c>
      <c r="M24" s="30">
        <f t="shared" si="2"/>
        <v>-11229</v>
      </c>
    </row>
    <row r="25" spans="1:13" s="35" customFormat="1" ht="24.75" customHeight="1">
      <c r="A25" s="12">
        <v>22</v>
      </c>
      <c r="B25" s="14" t="s">
        <v>44</v>
      </c>
      <c r="C25" s="7">
        <v>42464</v>
      </c>
      <c r="D25" s="48" t="s">
        <v>45</v>
      </c>
      <c r="E25" s="38">
        <v>150</v>
      </c>
      <c r="F25" s="26">
        <v>30</v>
      </c>
      <c r="G25" s="27">
        <f t="shared" si="0"/>
        <v>42494</v>
      </c>
      <c r="H25" s="3">
        <v>42472</v>
      </c>
      <c r="I25" s="34"/>
      <c r="J25" s="34"/>
      <c r="K25" s="34"/>
      <c r="L25" s="29">
        <f t="shared" si="1"/>
        <v>-22</v>
      </c>
      <c r="M25" s="30">
        <f t="shared" si="2"/>
        <v>-3300</v>
      </c>
    </row>
    <row r="26" spans="1:13" s="35" customFormat="1" ht="24.75" customHeight="1">
      <c r="A26" s="12">
        <v>23</v>
      </c>
      <c r="B26" s="14" t="s">
        <v>46</v>
      </c>
      <c r="C26" s="7">
        <v>42467</v>
      </c>
      <c r="D26" s="48" t="s">
        <v>47</v>
      </c>
      <c r="E26" s="38">
        <v>94.5</v>
      </c>
      <c r="F26" s="26">
        <v>30</v>
      </c>
      <c r="G26" s="27">
        <f t="shared" si="0"/>
        <v>42497</v>
      </c>
      <c r="H26" s="3">
        <v>42472</v>
      </c>
      <c r="I26" s="34"/>
      <c r="J26" s="34"/>
      <c r="K26" s="34"/>
      <c r="L26" s="29">
        <f t="shared" si="1"/>
        <v>-25</v>
      </c>
      <c r="M26" s="30">
        <f t="shared" si="2"/>
        <v>-2362.5</v>
      </c>
    </row>
    <row r="27" spans="1:13" s="35" customFormat="1" ht="24.75" customHeight="1">
      <c r="A27" s="12">
        <v>24</v>
      </c>
      <c r="B27" s="14" t="s">
        <v>48</v>
      </c>
      <c r="C27" s="7">
        <v>42467</v>
      </c>
      <c r="D27" s="49" t="s">
        <v>49</v>
      </c>
      <c r="E27" s="38">
        <v>411.29</v>
      </c>
      <c r="F27" s="26">
        <v>30</v>
      </c>
      <c r="G27" s="27">
        <f t="shared" si="0"/>
        <v>42497</v>
      </c>
      <c r="H27" s="3">
        <v>42472</v>
      </c>
      <c r="I27" s="34"/>
      <c r="J27" s="34"/>
      <c r="K27" s="34"/>
      <c r="L27" s="29">
        <f t="shared" si="1"/>
        <v>-25</v>
      </c>
      <c r="M27" s="30">
        <f t="shared" si="2"/>
        <v>-10282.25</v>
      </c>
    </row>
    <row r="28" spans="1:13" s="35" customFormat="1" ht="24.75" customHeight="1">
      <c r="A28" s="12">
        <v>25</v>
      </c>
      <c r="B28" s="14" t="s">
        <v>50</v>
      </c>
      <c r="C28" s="7">
        <v>42467</v>
      </c>
      <c r="D28" s="48" t="s">
        <v>51</v>
      </c>
      <c r="E28" s="38">
        <v>164.15</v>
      </c>
      <c r="F28" s="26">
        <v>30</v>
      </c>
      <c r="G28" s="27">
        <f t="shared" si="0"/>
        <v>42497</v>
      </c>
      <c r="H28" s="3">
        <v>42472</v>
      </c>
      <c r="I28" s="34"/>
      <c r="J28" s="34"/>
      <c r="K28" s="34"/>
      <c r="L28" s="29">
        <f t="shared" si="1"/>
        <v>-25</v>
      </c>
      <c r="M28" s="30">
        <f t="shared" si="2"/>
        <v>-4103.75</v>
      </c>
    </row>
    <row r="29" spans="1:13" s="35" customFormat="1" ht="24.75" customHeight="1">
      <c r="A29" s="12">
        <v>26</v>
      </c>
      <c r="B29" s="14">
        <v>223</v>
      </c>
      <c r="C29" s="7">
        <v>42468</v>
      </c>
      <c r="D29" s="48" t="s">
        <v>14</v>
      </c>
      <c r="E29" s="38">
        <v>675.08</v>
      </c>
      <c r="F29" s="26">
        <v>30</v>
      </c>
      <c r="G29" s="27">
        <f t="shared" si="0"/>
        <v>42498</v>
      </c>
      <c r="H29" s="3">
        <v>42480</v>
      </c>
      <c r="I29" s="34"/>
      <c r="J29" s="34"/>
      <c r="K29" s="34"/>
      <c r="L29" s="29">
        <f t="shared" si="1"/>
        <v>-18</v>
      </c>
      <c r="M29" s="30">
        <f t="shared" si="2"/>
        <v>-12151.44</v>
      </c>
    </row>
    <row r="30" spans="1:13" s="35" customFormat="1" ht="24.75" customHeight="1">
      <c r="A30" s="12">
        <v>27</v>
      </c>
      <c r="B30" s="14">
        <v>224</v>
      </c>
      <c r="C30" s="7">
        <v>42468</v>
      </c>
      <c r="D30" s="48" t="s">
        <v>14</v>
      </c>
      <c r="E30" s="38">
        <v>607.45</v>
      </c>
      <c r="F30" s="26">
        <v>30</v>
      </c>
      <c r="G30" s="27">
        <f t="shared" si="0"/>
        <v>42498</v>
      </c>
      <c r="H30" s="3">
        <v>42480</v>
      </c>
      <c r="I30" s="34"/>
      <c r="J30" s="34"/>
      <c r="K30" s="34"/>
      <c r="L30" s="29">
        <f t="shared" si="1"/>
        <v>-18</v>
      </c>
      <c r="M30" s="30">
        <f t="shared" si="2"/>
        <v>-10934.1</v>
      </c>
    </row>
    <row r="31" spans="1:13" s="31" customFormat="1" ht="24.75" customHeight="1">
      <c r="A31" s="12">
        <v>28</v>
      </c>
      <c r="B31" s="14">
        <v>225</v>
      </c>
      <c r="C31" s="7">
        <v>42468</v>
      </c>
      <c r="D31" s="48" t="s">
        <v>14</v>
      </c>
      <c r="E31" s="38">
        <v>24.72</v>
      </c>
      <c r="F31" s="26">
        <v>30</v>
      </c>
      <c r="G31" s="27">
        <f t="shared" si="0"/>
        <v>42498</v>
      </c>
      <c r="H31" s="3">
        <v>42480</v>
      </c>
      <c r="I31" s="28"/>
      <c r="J31" s="28"/>
      <c r="K31" s="28"/>
      <c r="L31" s="29">
        <f t="shared" si="1"/>
        <v>-18</v>
      </c>
      <c r="M31" s="30">
        <f t="shared" si="2"/>
        <v>-444.96</v>
      </c>
    </row>
    <row r="32" spans="1:13" s="35" customFormat="1" ht="24.75" customHeight="1">
      <c r="A32" s="12">
        <v>29</v>
      </c>
      <c r="B32" s="14" t="s">
        <v>52</v>
      </c>
      <c r="C32" s="7">
        <v>42468</v>
      </c>
      <c r="D32" s="48" t="s">
        <v>53</v>
      </c>
      <c r="E32" s="38">
        <v>616.62</v>
      </c>
      <c r="F32" s="26">
        <v>30</v>
      </c>
      <c r="G32" s="27">
        <f t="shared" si="0"/>
        <v>42498</v>
      </c>
      <c r="H32" s="3">
        <v>42494</v>
      </c>
      <c r="I32" s="50"/>
      <c r="J32" s="50"/>
      <c r="K32" s="34"/>
      <c r="L32" s="29">
        <f t="shared" si="1"/>
        <v>-4</v>
      </c>
      <c r="M32" s="30">
        <f t="shared" si="2"/>
        <v>-2466.48</v>
      </c>
    </row>
    <row r="33" spans="1:13" s="35" customFormat="1" ht="24.75" customHeight="1">
      <c r="A33" s="12">
        <v>30</v>
      </c>
      <c r="B33" s="14" t="s">
        <v>54</v>
      </c>
      <c r="C33" s="7">
        <v>42471</v>
      </c>
      <c r="D33" s="48" t="s">
        <v>55</v>
      </c>
      <c r="E33" s="38">
        <v>5376.25</v>
      </c>
      <c r="F33" s="26">
        <v>30</v>
      </c>
      <c r="G33" s="27">
        <f t="shared" si="0"/>
        <v>42501</v>
      </c>
      <c r="H33" s="3">
        <v>42472</v>
      </c>
      <c r="I33" s="34"/>
      <c r="J33" s="34"/>
      <c r="K33" s="34"/>
      <c r="L33" s="29">
        <f t="shared" si="1"/>
        <v>-29</v>
      </c>
      <c r="M33" s="30">
        <f t="shared" si="2"/>
        <v>-155911.25</v>
      </c>
    </row>
    <row r="34" spans="1:13" s="35" customFormat="1" ht="24.75" customHeight="1">
      <c r="A34" s="12">
        <v>31</v>
      </c>
      <c r="B34" s="14" t="s">
        <v>56</v>
      </c>
      <c r="C34" s="7">
        <v>42471</v>
      </c>
      <c r="D34" s="48" t="s">
        <v>57</v>
      </c>
      <c r="E34" s="38">
        <v>825</v>
      </c>
      <c r="F34" s="26">
        <v>30</v>
      </c>
      <c r="G34" s="27">
        <f t="shared" si="0"/>
        <v>42501</v>
      </c>
      <c r="H34" s="3">
        <v>42492</v>
      </c>
      <c r="I34" s="34"/>
      <c r="J34" s="34"/>
      <c r="K34" s="34"/>
      <c r="L34" s="29">
        <f t="shared" si="1"/>
        <v>-9</v>
      </c>
      <c r="M34" s="30">
        <f t="shared" si="2"/>
        <v>-7425</v>
      </c>
    </row>
    <row r="35" spans="1:13" s="35" customFormat="1" ht="24.75" customHeight="1">
      <c r="A35" s="12">
        <v>32</v>
      </c>
      <c r="B35" s="51" t="s">
        <v>58</v>
      </c>
      <c r="C35" s="9">
        <v>42472</v>
      </c>
      <c r="D35" s="52" t="s">
        <v>20</v>
      </c>
      <c r="E35" s="53">
        <v>420</v>
      </c>
      <c r="F35" s="26">
        <v>30</v>
      </c>
      <c r="G35" s="27">
        <f t="shared" si="0"/>
        <v>42502</v>
      </c>
      <c r="H35" s="5">
        <v>42483</v>
      </c>
      <c r="I35" s="34"/>
      <c r="J35" s="34"/>
      <c r="K35" s="34"/>
      <c r="L35" s="29">
        <f t="shared" si="1"/>
        <v>-19</v>
      </c>
      <c r="M35" s="30">
        <f t="shared" si="2"/>
        <v>-7980</v>
      </c>
    </row>
    <row r="36" spans="1:13" s="35" customFormat="1" ht="24.75" customHeight="1">
      <c r="A36" s="12">
        <v>33</v>
      </c>
      <c r="B36" s="14" t="s">
        <v>59</v>
      </c>
      <c r="C36" s="7" t="s">
        <v>60</v>
      </c>
      <c r="D36" s="54" t="s">
        <v>19</v>
      </c>
      <c r="E36" s="38">
        <v>225</v>
      </c>
      <c r="F36" s="26">
        <v>30</v>
      </c>
      <c r="G36" s="27">
        <f t="shared" si="0"/>
        <v>42507</v>
      </c>
      <c r="H36" s="3" t="s">
        <v>70</v>
      </c>
      <c r="I36" s="34"/>
      <c r="J36" s="34"/>
      <c r="K36" s="34"/>
      <c r="L36" s="29">
        <f t="shared" si="1"/>
        <v>-15</v>
      </c>
      <c r="M36" s="30">
        <f t="shared" si="2"/>
        <v>-3375</v>
      </c>
    </row>
    <row r="37" spans="1:13" s="59" customFormat="1" ht="24.75" customHeight="1">
      <c r="A37" s="12">
        <v>34</v>
      </c>
      <c r="B37" s="14">
        <v>152</v>
      </c>
      <c r="C37" s="55" t="s">
        <v>61</v>
      </c>
      <c r="D37" s="56" t="s">
        <v>62</v>
      </c>
      <c r="E37" s="57">
        <v>750</v>
      </c>
      <c r="F37" s="26">
        <v>30</v>
      </c>
      <c r="G37" s="27">
        <f t="shared" si="0"/>
        <v>42508</v>
      </c>
      <c r="H37" s="55" t="s">
        <v>70</v>
      </c>
      <c r="I37" s="58"/>
      <c r="J37" s="58"/>
      <c r="K37" s="58"/>
      <c r="L37" s="29">
        <f t="shared" si="1"/>
        <v>-16</v>
      </c>
      <c r="M37" s="30">
        <f t="shared" si="2"/>
        <v>-12000</v>
      </c>
    </row>
    <row r="38" spans="1:13" s="62" customFormat="1" ht="24.75" customHeight="1">
      <c r="A38" s="12">
        <v>35</v>
      </c>
      <c r="B38" s="14" t="s">
        <v>63</v>
      </c>
      <c r="C38" s="55">
        <v>42479</v>
      </c>
      <c r="D38" s="60" t="s">
        <v>19</v>
      </c>
      <c r="E38" s="57">
        <v>500</v>
      </c>
      <c r="F38" s="26">
        <v>30</v>
      </c>
      <c r="G38" s="27">
        <f t="shared" si="0"/>
        <v>42509</v>
      </c>
      <c r="H38" s="55">
        <v>42492</v>
      </c>
      <c r="I38" s="61"/>
      <c r="J38" s="61"/>
      <c r="K38" s="61"/>
      <c r="L38" s="29">
        <f t="shared" si="1"/>
        <v>-17</v>
      </c>
      <c r="M38" s="30">
        <f t="shared" si="2"/>
        <v>-8500</v>
      </c>
    </row>
    <row r="39" spans="1:13" s="35" customFormat="1" ht="24.75" customHeight="1">
      <c r="A39" s="12">
        <v>36</v>
      </c>
      <c r="B39" s="63" t="s">
        <v>64</v>
      </c>
      <c r="C39" s="55">
        <v>42479</v>
      </c>
      <c r="D39" s="60" t="s">
        <v>65</v>
      </c>
      <c r="E39" s="57">
        <v>110</v>
      </c>
      <c r="F39" s="26">
        <v>30</v>
      </c>
      <c r="G39" s="27">
        <f t="shared" si="0"/>
        <v>42509</v>
      </c>
      <c r="H39" s="55">
        <v>42492</v>
      </c>
      <c r="I39" s="34"/>
      <c r="J39" s="34"/>
      <c r="K39" s="34"/>
      <c r="L39" s="29">
        <f t="shared" si="1"/>
        <v>-17</v>
      </c>
      <c r="M39" s="30">
        <f t="shared" si="2"/>
        <v>-1870</v>
      </c>
    </row>
    <row r="40" spans="1:13" s="35" customFormat="1" ht="24.75" customHeight="1">
      <c r="A40" s="12">
        <v>37</v>
      </c>
      <c r="B40" s="64" t="s">
        <v>66</v>
      </c>
      <c r="C40" s="55">
        <v>42480</v>
      </c>
      <c r="D40" s="60" t="s">
        <v>67</v>
      </c>
      <c r="E40" s="57">
        <v>7800</v>
      </c>
      <c r="F40" s="26">
        <v>30</v>
      </c>
      <c r="G40" s="27">
        <f t="shared" si="0"/>
        <v>42510</v>
      </c>
      <c r="H40" s="55">
        <v>42507</v>
      </c>
      <c r="I40" s="34"/>
      <c r="J40" s="34"/>
      <c r="K40" s="34"/>
      <c r="L40" s="29">
        <f t="shared" si="1"/>
        <v>-3</v>
      </c>
      <c r="M40" s="30">
        <f t="shared" si="2"/>
        <v>-23400</v>
      </c>
    </row>
    <row r="41" spans="1:13" s="35" customFormat="1" ht="24.75" customHeight="1">
      <c r="A41" s="12">
        <v>38</v>
      </c>
      <c r="B41" s="63" t="s">
        <v>68</v>
      </c>
      <c r="C41" s="55">
        <v>42482</v>
      </c>
      <c r="D41" s="60" t="s">
        <v>26</v>
      </c>
      <c r="E41" s="57">
        <v>118.6</v>
      </c>
      <c r="F41" s="26">
        <v>30</v>
      </c>
      <c r="G41" s="27">
        <f t="shared" si="0"/>
        <v>42512</v>
      </c>
      <c r="H41" s="55">
        <v>42492</v>
      </c>
      <c r="I41" s="34"/>
      <c r="J41" s="34"/>
      <c r="K41" s="34"/>
      <c r="L41" s="29">
        <f t="shared" si="1"/>
        <v>-20</v>
      </c>
      <c r="M41" s="30">
        <f>L41*E41</f>
        <v>-2372</v>
      </c>
    </row>
    <row r="42" spans="1:13" s="35" customFormat="1" ht="24.75" customHeight="1">
      <c r="A42" s="12">
        <v>39</v>
      </c>
      <c r="B42" s="63" t="s">
        <v>69</v>
      </c>
      <c r="C42" s="27">
        <v>42482</v>
      </c>
      <c r="D42" s="60" t="s">
        <v>30</v>
      </c>
      <c r="E42" s="57">
        <v>172.95</v>
      </c>
      <c r="F42" s="26">
        <v>30</v>
      </c>
      <c r="G42" s="27">
        <f t="shared" si="0"/>
        <v>42512</v>
      </c>
      <c r="H42" s="55">
        <v>42492</v>
      </c>
      <c r="I42" s="34"/>
      <c r="J42" s="34"/>
      <c r="K42" s="34"/>
      <c r="L42" s="29">
        <f t="shared" si="1"/>
        <v>-20</v>
      </c>
      <c r="M42" s="30">
        <f t="shared" si="2"/>
        <v>-3459</v>
      </c>
    </row>
    <row r="43" spans="1:13" s="35" customFormat="1" ht="24.75" customHeight="1">
      <c r="A43" s="12">
        <v>40</v>
      </c>
      <c r="B43" s="63">
        <v>6</v>
      </c>
      <c r="C43" s="27">
        <v>42489</v>
      </c>
      <c r="D43" s="60" t="s">
        <v>72</v>
      </c>
      <c r="E43" s="57">
        <v>95.8</v>
      </c>
      <c r="F43" s="26">
        <v>30</v>
      </c>
      <c r="G43" s="27">
        <f t="shared" si="0"/>
        <v>42519</v>
      </c>
      <c r="H43" s="55">
        <v>42507</v>
      </c>
      <c r="I43" s="34"/>
      <c r="J43" s="34"/>
      <c r="K43" s="34"/>
      <c r="L43" s="29">
        <f t="shared" si="1"/>
        <v>-12</v>
      </c>
      <c r="M43" s="30">
        <f t="shared" si="2"/>
        <v>-1149.6</v>
      </c>
    </row>
    <row r="44" spans="1:13" s="35" customFormat="1" ht="24.75" customHeight="1">
      <c r="A44" s="12">
        <v>41</v>
      </c>
      <c r="B44" s="63" t="s">
        <v>73</v>
      </c>
      <c r="C44" s="27">
        <v>42496</v>
      </c>
      <c r="D44" s="60" t="s">
        <v>19</v>
      </c>
      <c r="E44" s="57">
        <v>200</v>
      </c>
      <c r="F44" s="26">
        <v>30</v>
      </c>
      <c r="G44" s="27">
        <f t="shared" si="0"/>
        <v>42526</v>
      </c>
      <c r="H44" s="55">
        <v>42507</v>
      </c>
      <c r="I44" s="34"/>
      <c r="J44" s="34"/>
      <c r="K44" s="34"/>
      <c r="L44" s="29">
        <f t="shared" si="1"/>
        <v>-19</v>
      </c>
      <c r="M44" s="30">
        <f t="shared" si="2"/>
        <v>-3800</v>
      </c>
    </row>
    <row r="45" spans="1:13" s="35" customFormat="1" ht="24.75" customHeight="1">
      <c r="A45" s="12">
        <v>42</v>
      </c>
      <c r="B45" s="63" t="s">
        <v>74</v>
      </c>
      <c r="C45" s="27">
        <v>42496</v>
      </c>
      <c r="D45" s="60" t="s">
        <v>19</v>
      </c>
      <c r="E45" s="57">
        <v>250</v>
      </c>
      <c r="F45" s="26">
        <v>30</v>
      </c>
      <c r="G45" s="27">
        <f t="shared" si="0"/>
        <v>42526</v>
      </c>
      <c r="H45" s="55">
        <v>42507</v>
      </c>
      <c r="I45" s="34"/>
      <c r="J45" s="34"/>
      <c r="K45" s="34"/>
      <c r="L45" s="29">
        <f t="shared" si="1"/>
        <v>-19</v>
      </c>
      <c r="M45" s="30">
        <f t="shared" si="2"/>
        <v>-4750</v>
      </c>
    </row>
    <row r="46" spans="1:13" s="35" customFormat="1" ht="24.75" customHeight="1">
      <c r="A46" s="12">
        <v>43</v>
      </c>
      <c r="B46" s="63">
        <v>105</v>
      </c>
      <c r="C46" s="27">
        <v>42499</v>
      </c>
      <c r="D46" s="60" t="s">
        <v>75</v>
      </c>
      <c r="E46" s="57">
        <v>30</v>
      </c>
      <c r="F46" s="26">
        <v>30</v>
      </c>
      <c r="G46" s="27">
        <f t="shared" si="0"/>
        <v>42529</v>
      </c>
      <c r="H46" s="55">
        <v>42507</v>
      </c>
      <c r="I46" s="34"/>
      <c r="J46" s="34"/>
      <c r="K46" s="34"/>
      <c r="L46" s="29">
        <f t="shared" si="1"/>
        <v>-22</v>
      </c>
      <c r="M46" s="30">
        <f t="shared" si="2"/>
        <v>-660</v>
      </c>
    </row>
    <row r="47" spans="1:13" s="35" customFormat="1" ht="24.75" customHeight="1">
      <c r="A47" s="12">
        <v>44</v>
      </c>
      <c r="B47" s="63" t="s">
        <v>76</v>
      </c>
      <c r="C47" s="27">
        <v>42500</v>
      </c>
      <c r="D47" s="60" t="s">
        <v>47</v>
      </c>
      <c r="E47" s="57">
        <v>50.59</v>
      </c>
      <c r="F47" s="26">
        <v>30</v>
      </c>
      <c r="G47" s="27">
        <f t="shared" si="0"/>
        <v>42530</v>
      </c>
      <c r="H47" s="55">
        <v>42507</v>
      </c>
      <c r="I47" s="34"/>
      <c r="J47" s="34"/>
      <c r="K47" s="34"/>
      <c r="L47" s="29">
        <f t="shared" si="1"/>
        <v>-23</v>
      </c>
      <c r="M47" s="30">
        <f t="shared" si="2"/>
        <v>-1163.5700000000002</v>
      </c>
    </row>
    <row r="48" spans="1:13" s="35" customFormat="1" ht="24.75" customHeight="1">
      <c r="A48" s="12">
        <v>45</v>
      </c>
      <c r="B48" s="63">
        <v>27416026</v>
      </c>
      <c r="C48" s="27">
        <v>42500</v>
      </c>
      <c r="D48" s="60" t="s">
        <v>67</v>
      </c>
      <c r="E48" s="57">
        <v>16000</v>
      </c>
      <c r="F48" s="26">
        <v>30</v>
      </c>
      <c r="G48" s="27">
        <f t="shared" si="0"/>
        <v>42530</v>
      </c>
      <c r="H48" s="55">
        <v>42528</v>
      </c>
      <c r="I48" s="34"/>
      <c r="J48" s="34"/>
      <c r="K48" s="34"/>
      <c r="L48" s="29">
        <f t="shared" si="1"/>
        <v>-2</v>
      </c>
      <c r="M48" s="30">
        <f t="shared" si="2"/>
        <v>-32000</v>
      </c>
    </row>
    <row r="49" spans="1:13" s="35" customFormat="1" ht="24.75" customHeight="1">
      <c r="A49" s="12">
        <v>46</v>
      </c>
      <c r="B49" s="63">
        <v>27416027</v>
      </c>
      <c r="C49" s="27">
        <v>42500</v>
      </c>
      <c r="D49" s="60" t="s">
        <v>67</v>
      </c>
      <c r="E49" s="57">
        <v>11180</v>
      </c>
      <c r="F49" s="26">
        <v>30</v>
      </c>
      <c r="G49" s="27">
        <f t="shared" si="0"/>
        <v>42530</v>
      </c>
      <c r="H49" s="55">
        <v>42528</v>
      </c>
      <c r="I49" s="34"/>
      <c r="J49" s="34"/>
      <c r="K49" s="34"/>
      <c r="L49" s="29">
        <f t="shared" si="1"/>
        <v>-2</v>
      </c>
      <c r="M49" s="30">
        <f t="shared" si="2"/>
        <v>-22360</v>
      </c>
    </row>
    <row r="50" spans="1:13" s="35" customFormat="1" ht="24.75" customHeight="1">
      <c r="A50" s="12">
        <v>47</v>
      </c>
      <c r="B50" s="63">
        <v>27416028</v>
      </c>
      <c r="C50" s="27">
        <v>42500</v>
      </c>
      <c r="D50" s="60" t="s">
        <v>67</v>
      </c>
      <c r="E50" s="57">
        <v>13440</v>
      </c>
      <c r="F50" s="26">
        <v>30</v>
      </c>
      <c r="G50" s="27">
        <f t="shared" si="0"/>
        <v>42530</v>
      </c>
      <c r="H50" s="55">
        <v>42528</v>
      </c>
      <c r="I50" s="34"/>
      <c r="J50" s="34"/>
      <c r="K50" s="34"/>
      <c r="L50" s="29">
        <f t="shared" si="1"/>
        <v>-2</v>
      </c>
      <c r="M50" s="30">
        <f t="shared" si="2"/>
        <v>-26880</v>
      </c>
    </row>
    <row r="51" spans="1:13" s="35" customFormat="1" ht="24.75" customHeight="1">
      <c r="A51" s="12">
        <v>48</v>
      </c>
      <c r="B51" s="63">
        <v>104272</v>
      </c>
      <c r="C51" s="27">
        <v>42503</v>
      </c>
      <c r="D51" s="60" t="s">
        <v>71</v>
      </c>
      <c r="E51" s="57">
        <v>50000</v>
      </c>
      <c r="F51" s="26">
        <v>30</v>
      </c>
      <c r="G51" s="27">
        <f t="shared" si="0"/>
        <v>42533</v>
      </c>
      <c r="H51" s="55">
        <v>42535</v>
      </c>
      <c r="I51" s="34"/>
      <c r="J51" s="34"/>
      <c r="K51" s="34"/>
      <c r="L51" s="29">
        <f t="shared" si="1"/>
        <v>2</v>
      </c>
      <c r="M51" s="30">
        <f t="shared" si="2"/>
        <v>100000</v>
      </c>
    </row>
    <row r="52" spans="1:13" s="35" customFormat="1" ht="24.75" customHeight="1">
      <c r="A52" s="12">
        <v>49</v>
      </c>
      <c r="B52" s="63">
        <v>203</v>
      </c>
      <c r="C52" s="27">
        <v>42503</v>
      </c>
      <c r="D52" s="60" t="s">
        <v>77</v>
      </c>
      <c r="E52" s="57">
        <v>586.48</v>
      </c>
      <c r="F52" s="26">
        <v>30</v>
      </c>
      <c r="G52" s="27">
        <f t="shared" si="0"/>
        <v>42533</v>
      </c>
      <c r="H52" s="55">
        <v>42530</v>
      </c>
      <c r="I52" s="34"/>
      <c r="J52" s="34"/>
      <c r="K52" s="34"/>
      <c r="L52" s="29">
        <f t="shared" si="1"/>
        <v>-3</v>
      </c>
      <c r="M52" s="30">
        <f t="shared" si="2"/>
        <v>-1759.44</v>
      </c>
    </row>
    <row r="53" spans="1:13" s="35" customFormat="1" ht="24.75" customHeight="1">
      <c r="A53" s="12">
        <v>50</v>
      </c>
      <c r="B53" s="63">
        <v>221</v>
      </c>
      <c r="C53" s="27">
        <v>42503</v>
      </c>
      <c r="D53" s="60" t="s">
        <v>77</v>
      </c>
      <c r="E53" s="57">
        <v>257.5</v>
      </c>
      <c r="F53" s="26">
        <v>30</v>
      </c>
      <c r="G53" s="27">
        <f t="shared" si="0"/>
        <v>42533</v>
      </c>
      <c r="H53" s="55">
        <v>42530</v>
      </c>
      <c r="I53" s="34"/>
      <c r="J53" s="34"/>
      <c r="K53" s="34"/>
      <c r="L53" s="29">
        <f t="shared" si="1"/>
        <v>-3</v>
      </c>
      <c r="M53" s="30">
        <f t="shared" si="2"/>
        <v>-772.5</v>
      </c>
    </row>
    <row r="54" spans="1:13" s="35" customFormat="1" ht="24.75" customHeight="1">
      <c r="A54" s="12">
        <v>51</v>
      </c>
      <c r="B54" s="63" t="s">
        <v>78</v>
      </c>
      <c r="C54" s="27">
        <v>42504</v>
      </c>
      <c r="D54" s="60" t="s">
        <v>51</v>
      </c>
      <c r="E54" s="57">
        <v>352.9</v>
      </c>
      <c r="F54" s="26">
        <v>30</v>
      </c>
      <c r="G54" s="27">
        <f t="shared" si="0"/>
        <v>42534</v>
      </c>
      <c r="H54" s="55">
        <v>42530</v>
      </c>
      <c r="I54" s="34"/>
      <c r="J54" s="34"/>
      <c r="K54" s="34"/>
      <c r="L54" s="29">
        <f t="shared" si="1"/>
        <v>-4</v>
      </c>
      <c r="M54" s="30">
        <f t="shared" si="2"/>
        <v>-1411.6</v>
      </c>
    </row>
    <row r="55" spans="1:13" s="35" customFormat="1" ht="24.75" customHeight="1">
      <c r="A55" s="12">
        <v>52</v>
      </c>
      <c r="B55" s="63">
        <v>27446031</v>
      </c>
      <c r="C55" s="27">
        <v>42506</v>
      </c>
      <c r="D55" s="60" t="s">
        <v>67</v>
      </c>
      <c r="E55" s="57">
        <v>53200</v>
      </c>
      <c r="F55" s="26">
        <v>30</v>
      </c>
      <c r="G55" s="27">
        <f t="shared" si="0"/>
        <v>42536</v>
      </c>
      <c r="H55" s="55">
        <v>42535</v>
      </c>
      <c r="I55" s="34"/>
      <c r="J55" s="34"/>
      <c r="K55" s="34"/>
      <c r="L55" s="29">
        <f t="shared" si="1"/>
        <v>-1</v>
      </c>
      <c r="M55" s="30">
        <f t="shared" si="2"/>
        <v>-53200</v>
      </c>
    </row>
    <row r="56" spans="1:13" s="35" customFormat="1" ht="24.75" customHeight="1">
      <c r="A56" s="12">
        <v>53</v>
      </c>
      <c r="B56" s="63" t="s">
        <v>79</v>
      </c>
      <c r="C56" s="27">
        <v>42510</v>
      </c>
      <c r="D56" s="60" t="s">
        <v>51</v>
      </c>
      <c r="E56" s="57">
        <v>289.42</v>
      </c>
      <c r="F56" s="26">
        <v>30</v>
      </c>
      <c r="G56" s="27">
        <f t="shared" si="0"/>
        <v>42540</v>
      </c>
      <c r="H56" s="55">
        <v>42530</v>
      </c>
      <c r="I56" s="34"/>
      <c r="J56" s="34"/>
      <c r="K56" s="34"/>
      <c r="L56" s="29">
        <f t="shared" si="1"/>
        <v>-10</v>
      </c>
      <c r="M56" s="30">
        <f t="shared" si="2"/>
        <v>-2894.2000000000003</v>
      </c>
    </row>
    <row r="57" spans="1:13" s="35" customFormat="1" ht="24.75" customHeight="1">
      <c r="A57" s="12">
        <v>54</v>
      </c>
      <c r="B57" s="63" t="s">
        <v>80</v>
      </c>
      <c r="C57" s="27">
        <v>42513</v>
      </c>
      <c r="D57" s="60" t="s">
        <v>19</v>
      </c>
      <c r="E57" s="57">
        <v>380</v>
      </c>
      <c r="F57" s="26">
        <v>30</v>
      </c>
      <c r="G57" s="27">
        <f t="shared" si="0"/>
        <v>42543</v>
      </c>
      <c r="H57" s="55">
        <v>42530</v>
      </c>
      <c r="I57" s="34"/>
      <c r="J57" s="34"/>
      <c r="K57" s="34"/>
      <c r="L57" s="29">
        <f t="shared" si="1"/>
        <v>-13</v>
      </c>
      <c r="M57" s="30">
        <f t="shared" si="2"/>
        <v>-4940</v>
      </c>
    </row>
    <row r="58" spans="1:13" s="35" customFormat="1" ht="24.75" customHeight="1">
      <c r="A58" s="12">
        <v>55</v>
      </c>
      <c r="B58" s="63" t="s">
        <v>81</v>
      </c>
      <c r="C58" s="27">
        <v>42513</v>
      </c>
      <c r="D58" s="60" t="s">
        <v>77</v>
      </c>
      <c r="E58" s="57">
        <v>1900</v>
      </c>
      <c r="F58" s="26">
        <v>30</v>
      </c>
      <c r="G58" s="27">
        <f t="shared" si="0"/>
        <v>42543</v>
      </c>
      <c r="H58" s="55">
        <v>42530</v>
      </c>
      <c r="I58" s="34"/>
      <c r="J58" s="34"/>
      <c r="K58" s="34"/>
      <c r="L58" s="29">
        <f t="shared" si="1"/>
        <v>-13</v>
      </c>
      <c r="M58" s="30">
        <f t="shared" si="2"/>
        <v>-24700</v>
      </c>
    </row>
    <row r="59" spans="1:13" s="35" customFormat="1" ht="24.75" customHeight="1">
      <c r="A59" s="12">
        <v>56</v>
      </c>
      <c r="B59" s="63" t="s">
        <v>82</v>
      </c>
      <c r="C59" s="27">
        <v>42513</v>
      </c>
      <c r="D59" s="60" t="s">
        <v>19</v>
      </c>
      <c r="E59" s="57">
        <v>320</v>
      </c>
      <c r="F59" s="26">
        <v>30</v>
      </c>
      <c r="G59" s="27">
        <f t="shared" si="0"/>
        <v>42543</v>
      </c>
      <c r="H59" s="55">
        <v>42530</v>
      </c>
      <c r="I59" s="34"/>
      <c r="J59" s="34"/>
      <c r="K59" s="34"/>
      <c r="L59" s="29">
        <f t="shared" si="1"/>
        <v>-13</v>
      </c>
      <c r="M59" s="30">
        <f t="shared" si="2"/>
        <v>-4160</v>
      </c>
    </row>
    <row r="60" spans="1:13" s="35" customFormat="1" ht="24.75" customHeight="1">
      <c r="A60" s="12">
        <v>57</v>
      </c>
      <c r="B60" s="63">
        <v>27416207</v>
      </c>
      <c r="C60" s="27">
        <v>42514</v>
      </c>
      <c r="D60" s="60" t="s">
        <v>83</v>
      </c>
      <c r="E60" s="57">
        <v>17825</v>
      </c>
      <c r="F60" s="26">
        <v>30</v>
      </c>
      <c r="G60" s="27">
        <f t="shared" si="0"/>
        <v>42544</v>
      </c>
      <c r="H60" s="55">
        <v>42542</v>
      </c>
      <c r="I60" s="34"/>
      <c r="J60" s="34"/>
      <c r="K60" s="34"/>
      <c r="L60" s="29">
        <f t="shared" si="1"/>
        <v>-2</v>
      </c>
      <c r="M60" s="30">
        <f t="shared" si="2"/>
        <v>-35650</v>
      </c>
    </row>
    <row r="61" spans="1:13" s="35" customFormat="1" ht="24.75" customHeight="1">
      <c r="A61" s="12">
        <v>58</v>
      </c>
      <c r="B61" s="63" t="s">
        <v>84</v>
      </c>
      <c r="C61" s="27">
        <v>42517</v>
      </c>
      <c r="D61" s="60" t="s">
        <v>85</v>
      </c>
      <c r="E61" s="57">
        <v>210</v>
      </c>
      <c r="F61" s="26">
        <v>30</v>
      </c>
      <c r="G61" s="27">
        <f t="shared" si="0"/>
        <v>42547</v>
      </c>
      <c r="H61" s="55">
        <v>42530</v>
      </c>
      <c r="I61" s="34"/>
      <c r="J61" s="34"/>
      <c r="K61" s="34"/>
      <c r="L61" s="29">
        <f t="shared" si="1"/>
        <v>-17</v>
      </c>
      <c r="M61" s="30">
        <f t="shared" si="2"/>
        <v>-3570</v>
      </c>
    </row>
    <row r="62" spans="1:13" s="35" customFormat="1" ht="24.75" customHeight="1">
      <c r="A62" s="12">
        <v>59</v>
      </c>
      <c r="B62" s="63">
        <v>105058</v>
      </c>
      <c r="C62" s="27">
        <v>42521</v>
      </c>
      <c r="D62" s="60" t="s">
        <v>71</v>
      </c>
      <c r="E62" s="57">
        <v>8077.74</v>
      </c>
      <c r="F62" s="26">
        <v>30</v>
      </c>
      <c r="G62" s="27">
        <f t="shared" si="0"/>
        <v>42551</v>
      </c>
      <c r="H62" s="55">
        <v>42530</v>
      </c>
      <c r="I62" s="55"/>
      <c r="J62" s="55"/>
      <c r="K62" s="55"/>
      <c r="L62" s="29">
        <f t="shared" si="1"/>
        <v>-21</v>
      </c>
      <c r="M62" s="30">
        <f t="shared" si="2"/>
        <v>-169632.54</v>
      </c>
    </row>
    <row r="63" spans="1:13" s="35" customFormat="1" ht="24.75" customHeight="1">
      <c r="A63" s="12">
        <v>60</v>
      </c>
      <c r="B63" s="63">
        <v>242</v>
      </c>
      <c r="C63" s="27">
        <v>42522</v>
      </c>
      <c r="D63" s="60" t="s">
        <v>77</v>
      </c>
      <c r="E63" s="57">
        <v>36</v>
      </c>
      <c r="F63" s="26">
        <v>30</v>
      </c>
      <c r="G63" s="27">
        <f t="shared" si="0"/>
        <v>42552</v>
      </c>
      <c r="H63" s="55">
        <v>42530</v>
      </c>
      <c r="I63" s="55"/>
      <c r="J63" s="55"/>
      <c r="K63" s="55"/>
      <c r="L63" s="29">
        <f t="shared" si="1"/>
        <v>-22</v>
      </c>
      <c r="M63" s="30">
        <f t="shared" si="2"/>
        <v>-792</v>
      </c>
    </row>
    <row r="64" spans="1:13" s="35" customFormat="1" ht="24.75" customHeight="1">
      <c r="A64" s="12">
        <v>61</v>
      </c>
      <c r="B64" s="63">
        <v>240</v>
      </c>
      <c r="C64" s="27">
        <v>42522</v>
      </c>
      <c r="D64" s="60" t="s">
        <v>77</v>
      </c>
      <c r="E64" s="57">
        <v>220</v>
      </c>
      <c r="F64" s="26">
        <v>30</v>
      </c>
      <c r="G64" s="27">
        <f t="shared" si="0"/>
        <v>42552</v>
      </c>
      <c r="H64" s="55">
        <v>42530</v>
      </c>
      <c r="I64" s="55"/>
      <c r="J64" s="55"/>
      <c r="K64" s="55"/>
      <c r="L64" s="29">
        <f t="shared" si="1"/>
        <v>-22</v>
      </c>
      <c r="M64" s="30">
        <f t="shared" si="2"/>
        <v>-4840</v>
      </c>
    </row>
    <row r="65" spans="1:13" s="35" customFormat="1" ht="24.75" customHeight="1">
      <c r="A65" s="12">
        <v>62</v>
      </c>
      <c r="B65" s="63">
        <v>243</v>
      </c>
      <c r="C65" s="27">
        <v>42522</v>
      </c>
      <c r="D65" s="60" t="s">
        <v>77</v>
      </c>
      <c r="E65" s="57">
        <v>875</v>
      </c>
      <c r="F65" s="26">
        <v>30</v>
      </c>
      <c r="G65" s="27">
        <f t="shared" si="0"/>
        <v>42552</v>
      </c>
      <c r="H65" s="55">
        <v>42530</v>
      </c>
      <c r="I65" s="55"/>
      <c r="J65" s="55"/>
      <c r="K65" s="55"/>
      <c r="L65" s="29">
        <f t="shared" si="1"/>
        <v>-22</v>
      </c>
      <c r="M65" s="30">
        <f t="shared" si="2"/>
        <v>-19250</v>
      </c>
    </row>
    <row r="66" spans="1:13" s="35" customFormat="1" ht="24.75" customHeight="1">
      <c r="A66" s="12">
        <v>63</v>
      </c>
      <c r="B66" s="63" t="s">
        <v>95</v>
      </c>
      <c r="C66" s="27">
        <v>42521</v>
      </c>
      <c r="D66" s="60" t="s">
        <v>96</v>
      </c>
      <c r="E66" s="57">
        <v>702</v>
      </c>
      <c r="F66" s="26">
        <v>30</v>
      </c>
      <c r="G66" s="27">
        <f t="shared" si="0"/>
        <v>42551</v>
      </c>
      <c r="H66" s="55">
        <v>42517</v>
      </c>
      <c r="I66" s="55"/>
      <c r="J66" s="55"/>
      <c r="K66" s="55"/>
      <c r="L66" s="29">
        <f t="shared" si="1"/>
        <v>-34</v>
      </c>
      <c r="M66" s="30">
        <f t="shared" si="2"/>
        <v>-23868</v>
      </c>
    </row>
    <row r="67" spans="1:13" s="35" customFormat="1" ht="24.75" customHeight="1">
      <c r="A67" s="12">
        <v>64</v>
      </c>
      <c r="B67" s="63" t="s">
        <v>86</v>
      </c>
      <c r="C67" s="27">
        <v>42524</v>
      </c>
      <c r="D67" s="60" t="s">
        <v>87</v>
      </c>
      <c r="E67" s="57">
        <v>157.4</v>
      </c>
      <c r="F67" s="26">
        <v>30</v>
      </c>
      <c r="G67" s="27">
        <f t="shared" si="0"/>
        <v>42554</v>
      </c>
      <c r="H67" s="55">
        <v>42530</v>
      </c>
      <c r="I67" s="55"/>
      <c r="J67" s="55"/>
      <c r="K67" s="55"/>
      <c r="L67" s="29">
        <f t="shared" si="1"/>
        <v>-24</v>
      </c>
      <c r="M67" s="30">
        <f t="shared" si="2"/>
        <v>-3777.6000000000004</v>
      </c>
    </row>
    <row r="68" spans="1:13" s="35" customFormat="1" ht="24.75" customHeight="1">
      <c r="A68" s="12">
        <v>65</v>
      </c>
      <c r="B68" s="63" t="s">
        <v>88</v>
      </c>
      <c r="C68" s="27">
        <v>42527</v>
      </c>
      <c r="D68" s="60" t="s">
        <v>89</v>
      </c>
      <c r="E68" s="57">
        <v>300</v>
      </c>
      <c r="F68" s="26">
        <v>30</v>
      </c>
      <c r="G68" s="27">
        <f t="shared" si="0"/>
        <v>42557</v>
      </c>
      <c r="H68" s="55">
        <v>42530</v>
      </c>
      <c r="I68" s="55"/>
      <c r="J68" s="55"/>
      <c r="K68" s="55"/>
      <c r="L68" s="29">
        <f t="shared" si="1"/>
        <v>-27</v>
      </c>
      <c r="M68" s="30">
        <f t="shared" si="2"/>
        <v>-8100</v>
      </c>
    </row>
    <row r="69" spans="1:13" s="35" customFormat="1" ht="24.75" customHeight="1">
      <c r="A69" s="12">
        <v>66</v>
      </c>
      <c r="B69" s="63" t="s">
        <v>90</v>
      </c>
      <c r="C69" s="27">
        <v>42527</v>
      </c>
      <c r="D69" s="60" t="s">
        <v>89</v>
      </c>
      <c r="E69" s="57">
        <v>200</v>
      </c>
      <c r="F69" s="26">
        <v>30</v>
      </c>
      <c r="G69" s="27">
        <f t="shared" si="0"/>
        <v>42557</v>
      </c>
      <c r="H69" s="55">
        <v>42530</v>
      </c>
      <c r="I69" s="55"/>
      <c r="J69" s="55"/>
      <c r="K69" s="55"/>
      <c r="L69" s="29">
        <f t="shared" si="1"/>
        <v>-27</v>
      </c>
      <c r="M69" s="30">
        <f t="shared" si="2"/>
        <v>-5400</v>
      </c>
    </row>
    <row r="70" spans="1:13" s="35" customFormat="1" ht="24.75" customHeight="1">
      <c r="A70" s="12">
        <v>67</v>
      </c>
      <c r="B70" s="63" t="s">
        <v>91</v>
      </c>
      <c r="C70" s="27">
        <v>42527</v>
      </c>
      <c r="D70" s="60" t="s">
        <v>89</v>
      </c>
      <c r="E70" s="57">
        <v>520</v>
      </c>
      <c r="F70" s="26">
        <v>30</v>
      </c>
      <c r="G70" s="27">
        <f>C70+F70</f>
        <v>42557</v>
      </c>
      <c r="H70" s="55">
        <v>42530</v>
      </c>
      <c r="I70" s="55"/>
      <c r="J70" s="55"/>
      <c r="K70" s="55"/>
      <c r="L70" s="29">
        <f>H70-G70</f>
        <v>-27</v>
      </c>
      <c r="M70" s="30">
        <f>L70*E70</f>
        <v>-14040</v>
      </c>
    </row>
    <row r="71" spans="1:13" s="35" customFormat="1" ht="24.75" customHeight="1">
      <c r="A71" s="12">
        <v>68</v>
      </c>
      <c r="B71" s="63">
        <v>1616015704</v>
      </c>
      <c r="C71" s="27">
        <v>42529</v>
      </c>
      <c r="D71" s="60" t="s">
        <v>92</v>
      </c>
      <c r="E71" s="57">
        <v>57.8</v>
      </c>
      <c r="F71" s="26">
        <v>30</v>
      </c>
      <c r="G71" s="27">
        <f>C71+F71</f>
        <v>42559</v>
      </c>
      <c r="H71" s="55">
        <v>42537</v>
      </c>
      <c r="I71" s="55"/>
      <c r="J71" s="55"/>
      <c r="K71" s="55"/>
      <c r="L71" s="29">
        <f>H71-G71</f>
        <v>-22</v>
      </c>
      <c r="M71" s="30">
        <f>L71*E71</f>
        <v>-1271.6</v>
      </c>
    </row>
    <row r="72" spans="1:13" s="35" customFormat="1" ht="24.75" customHeight="1">
      <c r="A72" s="12">
        <v>69</v>
      </c>
      <c r="B72" s="63" t="s">
        <v>93</v>
      </c>
      <c r="C72" s="27">
        <v>42529</v>
      </c>
      <c r="D72" s="60" t="s">
        <v>47</v>
      </c>
      <c r="E72" s="57">
        <v>71.8</v>
      </c>
      <c r="F72" s="26">
        <v>30</v>
      </c>
      <c r="G72" s="27">
        <f>C72+F72</f>
        <v>42559</v>
      </c>
      <c r="H72" s="55">
        <v>42537</v>
      </c>
      <c r="I72" s="55"/>
      <c r="J72" s="55"/>
      <c r="K72" s="55"/>
      <c r="L72" s="29">
        <f>H72-G72</f>
        <v>-22</v>
      </c>
      <c r="M72" s="30">
        <f>L72*E72</f>
        <v>-1579.6</v>
      </c>
    </row>
    <row r="73" spans="1:13" s="35" customFormat="1" ht="24.75" customHeight="1">
      <c r="A73" s="12">
        <v>70</v>
      </c>
      <c r="B73" s="63" t="s">
        <v>94</v>
      </c>
      <c r="C73" s="27">
        <v>42530</v>
      </c>
      <c r="D73" s="60" t="s">
        <v>49</v>
      </c>
      <c r="E73" s="57">
        <v>410.88</v>
      </c>
      <c r="F73" s="26">
        <v>30</v>
      </c>
      <c r="G73" s="27">
        <f>C73+F73</f>
        <v>42560</v>
      </c>
      <c r="H73" s="55">
        <v>42537</v>
      </c>
      <c r="I73" s="55"/>
      <c r="J73" s="55"/>
      <c r="K73" s="55"/>
      <c r="L73" s="29">
        <f>H73-G73</f>
        <v>-23</v>
      </c>
      <c r="M73" s="30">
        <f>L73*E73</f>
        <v>-9450.24</v>
      </c>
    </row>
    <row r="74" spans="1:13" s="35" customFormat="1" ht="24.75" customHeight="1">
      <c r="A74" s="12">
        <v>71</v>
      </c>
      <c r="B74" s="63">
        <v>2505</v>
      </c>
      <c r="C74" s="27">
        <v>42531</v>
      </c>
      <c r="D74" s="60" t="s">
        <v>96</v>
      </c>
      <c r="E74" s="57">
        <v>78</v>
      </c>
      <c r="F74" s="26">
        <v>30</v>
      </c>
      <c r="G74" s="27">
        <f>C74+F74</f>
        <v>42561</v>
      </c>
      <c r="H74" s="55">
        <v>42517</v>
      </c>
      <c r="I74" s="55"/>
      <c r="J74" s="55"/>
      <c r="K74" s="55"/>
      <c r="L74" s="29">
        <f>H74-G74</f>
        <v>-44</v>
      </c>
      <c r="M74" s="30">
        <f>L74*E74</f>
        <v>-3432</v>
      </c>
    </row>
    <row r="75" spans="1:13" s="35" customFormat="1" ht="24.75" customHeight="1">
      <c r="A75" s="65"/>
      <c r="B75" s="63"/>
      <c r="C75" s="27"/>
      <c r="D75" s="60"/>
      <c r="E75" s="66">
        <f>SUM(E4:E74)</f>
        <v>233997.15999999997</v>
      </c>
      <c r="F75" s="67"/>
      <c r="G75" s="27"/>
      <c r="H75" s="55"/>
      <c r="I75" s="55"/>
      <c r="J75" s="55"/>
      <c r="K75" s="55"/>
      <c r="L75" s="55"/>
      <c r="M75" s="68">
        <f>SUM(M4:M74)</f>
        <v>-1085552.02</v>
      </c>
    </row>
    <row r="76" spans="1:13" s="35" customFormat="1" ht="32.25" customHeight="1">
      <c r="A76" s="88" t="s">
        <v>97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90"/>
    </row>
    <row r="77" spans="1:13" s="18" customFormat="1" ht="30" customHeight="1">
      <c r="A77" s="78" t="s">
        <v>10</v>
      </c>
      <c r="B77" s="78"/>
      <c r="C77" s="78"/>
      <c r="D77" s="78"/>
      <c r="E77" s="78"/>
      <c r="F77" s="69"/>
      <c r="G77" s="79">
        <f>M75/E75</f>
        <v>-4.639167501007278</v>
      </c>
      <c r="H77" s="79"/>
      <c r="I77" s="70"/>
      <c r="J77" s="71"/>
      <c r="K77" s="71"/>
      <c r="L77" s="71"/>
      <c r="M77" s="71"/>
    </row>
  </sheetData>
  <sheetProtection/>
  <mergeCells count="13">
    <mergeCell ref="A1:M1"/>
    <mergeCell ref="A77:E77"/>
    <mergeCell ref="G77:H77"/>
    <mergeCell ref="I2:K2"/>
    <mergeCell ref="L2:L3"/>
    <mergeCell ref="M2:M3"/>
    <mergeCell ref="A2:A3"/>
    <mergeCell ref="B2:B3"/>
    <mergeCell ref="C2:C3"/>
    <mergeCell ref="D2:D3"/>
    <mergeCell ref="E2:E3"/>
    <mergeCell ref="G2:H2"/>
    <mergeCell ref="A76:M76"/>
  </mergeCells>
  <printOptions gridLines="1" horizontalCentered="1"/>
  <pageMargins left="0" right="0" top="0.35433070866141736" bottom="0.35433070866141736" header="0.31496062992125984" footer="0.31496062992125984"/>
  <pageSetup horizontalDpi="600" verticalDpi="600" orientation="portrait" pageOrder="overThenDown" paperSize="9" scale="60" r:id="rId1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POLDO</dc:creator>
  <cp:keywords/>
  <dc:description/>
  <cp:lastModifiedBy>Admin</cp:lastModifiedBy>
  <cp:lastPrinted>2016-07-01T08:04:51Z</cp:lastPrinted>
  <dcterms:created xsi:type="dcterms:W3CDTF">2014-06-08T14:32:27Z</dcterms:created>
  <dcterms:modified xsi:type="dcterms:W3CDTF">2016-07-04T10:30:41Z</dcterms:modified>
  <cp:category/>
  <cp:version/>
  <cp:contentType/>
  <cp:contentStatus/>
</cp:coreProperties>
</file>